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ezirksjugend WBL\Desktop\Meisterschaften\Landesmeisterschaften\"/>
    </mc:Choice>
  </mc:AlternateContent>
  <bookViews>
    <workbookView xWindow="0" yWindow="0" windowWidth="23040" windowHeight="9390" tabRatio="862" firstSheet="3" activeTab="3"/>
  </bookViews>
  <sheets>
    <sheet name="Anleitung" sheetId="1" state="hidden" r:id="rId1"/>
    <sheet name="Gesamtmeldebogen" sheetId="2" state="hidden" r:id="rId2"/>
    <sheet name="Meldezahlen" sheetId="9" state="hidden" r:id="rId3"/>
    <sheet name="Ansprechpartner" sheetId="13" r:id="rId4"/>
    <sheet name="Ansprechpartner_Meldung" sheetId="7" state="hidden" r:id="rId5"/>
    <sheet name="Einzel_Meldung" sheetId="3" r:id="rId6"/>
    <sheet name="Mannschaft_Meldung" sheetId="4" r:id="rId7"/>
    <sheet name="Listen" sheetId="8" state="hidden" r:id="rId8"/>
    <sheet name="Gliederungen" sheetId="12" state="hidden" r:id="rId9"/>
    <sheet name="Historie" sheetId="10" state="hidden" r:id="rId10"/>
    <sheet name="ToDo" sheetId="11" state="hidden" r:id="rId11"/>
  </sheets>
  <definedNames>
    <definedName name="_xlnm._FilterDatabase" localSheetId="5" hidden="1">Einzel_Meldung!$A$3:$Y$62</definedName>
    <definedName name="_xlnm._FilterDatabase" localSheetId="7" hidden="1">Listen!$A$1:$I$287</definedName>
    <definedName name="_xlnm._FilterDatabase" localSheetId="6" hidden="1">Mannschaft_Meldung!$A$4:$AA$50</definedName>
    <definedName name="_xlnm._FilterDatabase" localSheetId="2" hidden="1">Meldezahlen!$A$29:$F$117</definedName>
    <definedName name="AK_Einzel">Listen!$C$2:$C$18</definedName>
    <definedName name="AK_Mann">Listen!$D$2:$D$13</definedName>
    <definedName name="Aller">Gliederungen!$B$2:$B$15</definedName>
    <definedName name="bezirk">Gliederungen!$A$2:$A$19</definedName>
    <definedName name="bezirke">Gliederungen!$1:$1</definedName>
    <definedName name="_xlnm.Print_Area" localSheetId="3">Ansprechpartner!$A:$I</definedName>
    <definedName name="_xlnm.Print_Area" localSheetId="1">Gesamtmeldebogen!$A$1:$F$55</definedName>
    <definedName name="_xlnm.Print_Titles" localSheetId="4">Ansprechpartner_Meldung!$2:$2</definedName>
    <definedName name="_xlnm.Print_Titles" localSheetId="5">Einzel_Meldung!$1:$3</definedName>
    <definedName name="_xlnm.Print_Titles" localSheetId="6">Mannschaft_Meldung!$1:$4</definedName>
    <definedName name="Excel_BuiltIn__FilterDatabase_7">Ansprechpartner_Meldung!$A$2:$K$3</definedName>
    <definedName name="Geschlecht">Listen!$F$2:$F$3</definedName>
    <definedName name="gliederungen">Gliederungen!$2:$41</definedName>
    <definedName name="Protokolle_Einzel">Listen!$K$2:$K$9</definedName>
    <definedName name="quali">Listen!$M$2:$M$9</definedName>
    <definedName name="Wettkampf">Listen!$E$2:$E$3</definedName>
  </definedNames>
  <calcPr calcId="162913"/>
</workbook>
</file>

<file path=xl/calcChain.xml><?xml version="1.0" encoding="utf-8"?>
<calcChain xmlns="http://schemas.openxmlformats.org/spreadsheetml/2006/main">
  <c r="N63" i="3" l="1"/>
  <c r="P63" i="3"/>
  <c r="R63" i="3"/>
  <c r="T63" i="3"/>
  <c r="V63" i="3"/>
  <c r="X63" i="3"/>
  <c r="Y63" i="3"/>
  <c r="AA63" i="3"/>
  <c r="AB63" i="3"/>
  <c r="AC63" i="3"/>
  <c r="AE63" i="3"/>
  <c r="AF63" i="3"/>
  <c r="AG63" i="3"/>
  <c r="AH63" i="3"/>
  <c r="AZ63" i="3"/>
  <c r="AI63" i="3"/>
  <c r="BA63" i="3"/>
  <c r="AJ63" i="3"/>
  <c r="AK63" i="3"/>
  <c r="AL63" i="3"/>
  <c r="BD63" i="3"/>
  <c r="AM63" i="3"/>
  <c r="AN63" i="3"/>
  <c r="AO63" i="3"/>
  <c r="AS63" i="3"/>
  <c r="AT63" i="3"/>
  <c r="AU63" i="3"/>
  <c r="AW63" i="3"/>
  <c r="AX63" i="3"/>
  <c r="AY63" i="3"/>
  <c r="BB63" i="3"/>
  <c r="BC63" i="3"/>
  <c r="BE63" i="3"/>
  <c r="BF63" i="3"/>
  <c r="BG63" i="3"/>
  <c r="N64" i="3"/>
  <c r="P64" i="3"/>
  <c r="R64" i="3"/>
  <c r="T64" i="3"/>
  <c r="V64" i="3"/>
  <c r="X64" i="3"/>
  <c r="Y64" i="3"/>
  <c r="AA64" i="3"/>
  <c r="AB64" i="3"/>
  <c r="AT64" i="3"/>
  <c r="AC64" i="3"/>
  <c r="AE64" i="3"/>
  <c r="AF64" i="3"/>
  <c r="AX64" i="3"/>
  <c r="AG64" i="3"/>
  <c r="AH64" i="3"/>
  <c r="AI64" i="3"/>
  <c r="BA64" i="3"/>
  <c r="AJ64" i="3"/>
  <c r="BB64" i="3"/>
  <c r="AK64" i="3"/>
  <c r="AL64" i="3"/>
  <c r="AM64" i="3"/>
  <c r="AN64" i="3"/>
  <c r="BF64" i="3"/>
  <c r="AO64" i="3"/>
  <c r="AS64" i="3"/>
  <c r="AU64" i="3"/>
  <c r="AW64" i="3"/>
  <c r="AY64" i="3"/>
  <c r="AZ64" i="3"/>
  <c r="BC64" i="3"/>
  <c r="BD64" i="3"/>
  <c r="BE64" i="3"/>
  <c r="BG64" i="3"/>
  <c r="N65" i="3"/>
  <c r="P65" i="3"/>
  <c r="R65" i="3"/>
  <c r="T65" i="3"/>
  <c r="V65" i="3"/>
  <c r="X65" i="3"/>
  <c r="Y65" i="3"/>
  <c r="AA65" i="3"/>
  <c r="AB65" i="3"/>
  <c r="AC65" i="3"/>
  <c r="AE65" i="3"/>
  <c r="AF65" i="3"/>
  <c r="AG65" i="3"/>
  <c r="AH65" i="3"/>
  <c r="AZ65" i="3"/>
  <c r="AI65" i="3"/>
  <c r="AJ65" i="3"/>
  <c r="AK65" i="3"/>
  <c r="AL65" i="3"/>
  <c r="BD65" i="3"/>
  <c r="AM65" i="3"/>
  <c r="AN65" i="3"/>
  <c r="AO65" i="3"/>
  <c r="AS65" i="3"/>
  <c r="AT65" i="3"/>
  <c r="AU65" i="3"/>
  <c r="AW65" i="3"/>
  <c r="AX65" i="3"/>
  <c r="AY65" i="3"/>
  <c r="BA65" i="3"/>
  <c r="BB65" i="3"/>
  <c r="BC65" i="3"/>
  <c r="BE65" i="3"/>
  <c r="BF65" i="3"/>
  <c r="BG65" i="3"/>
  <c r="N66" i="3"/>
  <c r="P66" i="3"/>
  <c r="R66" i="3"/>
  <c r="T66" i="3"/>
  <c r="V66" i="3"/>
  <c r="X66" i="3"/>
  <c r="Y66" i="3"/>
  <c r="AA66" i="3"/>
  <c r="AB66" i="3"/>
  <c r="AT66" i="3"/>
  <c r="AC66" i="3"/>
  <c r="AE66" i="3"/>
  <c r="AF66" i="3"/>
  <c r="AX66" i="3"/>
  <c r="AG66" i="3"/>
  <c r="AH66" i="3"/>
  <c r="AI66" i="3"/>
  <c r="BA66" i="3"/>
  <c r="AJ66" i="3"/>
  <c r="BB66" i="3"/>
  <c r="AK66" i="3"/>
  <c r="AL66" i="3"/>
  <c r="AM66" i="3"/>
  <c r="AN66" i="3"/>
  <c r="BF66" i="3"/>
  <c r="AO66" i="3"/>
  <c r="AS66" i="3"/>
  <c r="AU66" i="3"/>
  <c r="AW66" i="3"/>
  <c r="AY66" i="3"/>
  <c r="AZ66" i="3"/>
  <c r="BC66" i="3"/>
  <c r="BD66" i="3"/>
  <c r="BE66" i="3"/>
  <c r="BG66" i="3"/>
  <c r="N67" i="3"/>
  <c r="P67" i="3"/>
  <c r="R67" i="3"/>
  <c r="T67" i="3"/>
  <c r="V67" i="3"/>
  <c r="X67" i="3"/>
  <c r="Y67" i="3"/>
  <c r="AA67" i="3"/>
  <c r="AB67" i="3"/>
  <c r="AC67" i="3"/>
  <c r="AE67" i="3"/>
  <c r="AF67" i="3"/>
  <c r="AG67" i="3"/>
  <c r="AH67" i="3"/>
  <c r="AZ67" i="3"/>
  <c r="AI67" i="3"/>
  <c r="AJ67" i="3"/>
  <c r="AK67" i="3"/>
  <c r="AL67" i="3"/>
  <c r="BD67" i="3"/>
  <c r="AM67" i="3"/>
  <c r="AN67" i="3"/>
  <c r="AO67" i="3"/>
  <c r="AS67" i="3"/>
  <c r="AT67" i="3"/>
  <c r="AU67" i="3"/>
  <c r="AW67" i="3"/>
  <c r="AX67" i="3"/>
  <c r="AY67" i="3"/>
  <c r="BA67" i="3"/>
  <c r="BB67" i="3"/>
  <c r="BC67" i="3"/>
  <c r="BE67" i="3"/>
  <c r="BF67" i="3"/>
  <c r="BG67" i="3"/>
  <c r="N68" i="3"/>
  <c r="P68" i="3"/>
  <c r="R68" i="3"/>
  <c r="T68" i="3"/>
  <c r="V68" i="3"/>
  <c r="X68" i="3"/>
  <c r="Y68" i="3"/>
  <c r="AA68" i="3"/>
  <c r="AB68" i="3"/>
  <c r="AT68" i="3"/>
  <c r="AC68" i="3"/>
  <c r="AE68" i="3"/>
  <c r="AF68" i="3"/>
  <c r="AX68" i="3"/>
  <c r="AG68" i="3"/>
  <c r="AH68" i="3"/>
  <c r="AI68" i="3"/>
  <c r="BA68" i="3"/>
  <c r="AJ68" i="3"/>
  <c r="BB68" i="3"/>
  <c r="AK68" i="3"/>
  <c r="AL68" i="3"/>
  <c r="AM68" i="3"/>
  <c r="AN68" i="3"/>
  <c r="BF68" i="3"/>
  <c r="AO68" i="3"/>
  <c r="AS68" i="3"/>
  <c r="AU68" i="3"/>
  <c r="AW68" i="3"/>
  <c r="AY68" i="3"/>
  <c r="AZ68" i="3"/>
  <c r="BC68" i="3"/>
  <c r="BD68" i="3"/>
  <c r="BE68" i="3"/>
  <c r="BG68" i="3"/>
  <c r="N69" i="3"/>
  <c r="P69" i="3"/>
  <c r="R69" i="3"/>
  <c r="T69" i="3"/>
  <c r="V69" i="3"/>
  <c r="X69" i="3"/>
  <c r="Y69" i="3"/>
  <c r="AA69" i="3"/>
  <c r="AB69" i="3"/>
  <c r="AC69" i="3"/>
  <c r="AE69" i="3"/>
  <c r="AF69" i="3"/>
  <c r="AG69" i="3"/>
  <c r="AH69" i="3"/>
  <c r="AZ69" i="3"/>
  <c r="AI69" i="3"/>
  <c r="BA69" i="3"/>
  <c r="AJ69" i="3"/>
  <c r="AK69" i="3"/>
  <c r="AL69" i="3"/>
  <c r="BD69" i="3"/>
  <c r="AM69" i="3"/>
  <c r="AN69" i="3"/>
  <c r="AO69" i="3"/>
  <c r="AS69" i="3"/>
  <c r="AT69" i="3"/>
  <c r="AU69" i="3"/>
  <c r="AW69" i="3"/>
  <c r="AX69" i="3"/>
  <c r="AY69" i="3"/>
  <c r="BB69" i="3"/>
  <c r="BC69" i="3"/>
  <c r="BE69" i="3"/>
  <c r="BF69" i="3"/>
  <c r="BG69" i="3"/>
  <c r="N70" i="3"/>
  <c r="P70" i="3"/>
  <c r="R70" i="3"/>
  <c r="T70" i="3"/>
  <c r="V70" i="3"/>
  <c r="X70" i="3"/>
  <c r="Y70" i="3"/>
  <c r="AA70" i="3"/>
  <c r="AB70" i="3"/>
  <c r="AT70" i="3"/>
  <c r="AC70" i="3"/>
  <c r="AE70" i="3"/>
  <c r="AF70" i="3"/>
  <c r="AX70" i="3"/>
  <c r="AG70" i="3"/>
  <c r="AH70" i="3"/>
  <c r="AZ70" i="3"/>
  <c r="AI70" i="3"/>
  <c r="BA70" i="3"/>
  <c r="AJ70" i="3"/>
  <c r="BB70" i="3"/>
  <c r="AK70" i="3"/>
  <c r="AL70" i="3"/>
  <c r="BD70" i="3"/>
  <c r="AM70" i="3"/>
  <c r="AN70" i="3"/>
  <c r="BF70" i="3"/>
  <c r="AO70" i="3"/>
  <c r="AS70" i="3"/>
  <c r="AU70" i="3"/>
  <c r="AW70" i="3"/>
  <c r="AY70" i="3"/>
  <c r="BC70" i="3"/>
  <c r="BE70" i="3"/>
  <c r="BG70" i="3"/>
  <c r="N71" i="3"/>
  <c r="P71" i="3"/>
  <c r="R71" i="3"/>
  <c r="T71" i="3"/>
  <c r="V71" i="3"/>
  <c r="X71" i="3"/>
  <c r="Y71" i="3"/>
  <c r="AA71" i="3"/>
  <c r="AB71" i="3"/>
  <c r="AT71" i="3"/>
  <c r="AC71" i="3"/>
  <c r="AE71" i="3"/>
  <c r="AF71" i="3"/>
  <c r="AX71" i="3"/>
  <c r="AG71" i="3"/>
  <c r="AH71" i="3"/>
  <c r="AZ71" i="3"/>
  <c r="AI71" i="3"/>
  <c r="BA71" i="3"/>
  <c r="AJ71" i="3"/>
  <c r="BB71" i="3"/>
  <c r="AK71" i="3"/>
  <c r="AL71" i="3"/>
  <c r="BD71" i="3"/>
  <c r="AM71" i="3"/>
  <c r="AN71" i="3"/>
  <c r="BF71" i="3"/>
  <c r="AO71" i="3"/>
  <c r="AS71" i="3"/>
  <c r="AU71" i="3"/>
  <c r="AW71" i="3"/>
  <c r="AY71" i="3"/>
  <c r="BC71" i="3"/>
  <c r="BE71" i="3"/>
  <c r="BG71" i="3"/>
  <c r="N72" i="3"/>
  <c r="P72" i="3"/>
  <c r="R72" i="3"/>
  <c r="T72" i="3"/>
  <c r="V72" i="3"/>
  <c r="X72" i="3"/>
  <c r="Y72" i="3"/>
  <c r="AA72" i="3"/>
  <c r="AB72" i="3"/>
  <c r="AT72" i="3"/>
  <c r="AC72" i="3"/>
  <c r="AE72" i="3"/>
  <c r="AF72" i="3"/>
  <c r="AX72" i="3"/>
  <c r="AG72" i="3"/>
  <c r="AH72" i="3"/>
  <c r="AZ72" i="3"/>
  <c r="AI72" i="3"/>
  <c r="BA72" i="3"/>
  <c r="AJ72" i="3"/>
  <c r="BB72" i="3"/>
  <c r="AK72" i="3"/>
  <c r="AL72" i="3"/>
  <c r="BD72" i="3"/>
  <c r="AM72" i="3"/>
  <c r="AN72" i="3"/>
  <c r="BF72" i="3"/>
  <c r="AO72" i="3"/>
  <c r="AS72" i="3"/>
  <c r="AU72" i="3"/>
  <c r="AW72" i="3"/>
  <c r="AY72" i="3"/>
  <c r="BC72" i="3"/>
  <c r="BE72" i="3"/>
  <c r="BG72" i="3"/>
  <c r="N73" i="3"/>
  <c r="P73" i="3"/>
  <c r="R73" i="3"/>
  <c r="T73" i="3"/>
  <c r="V73" i="3"/>
  <c r="X73" i="3"/>
  <c r="Y73" i="3"/>
  <c r="AA73" i="3"/>
  <c r="AB73" i="3"/>
  <c r="AT73" i="3"/>
  <c r="AC73" i="3"/>
  <c r="AE73" i="3"/>
  <c r="AF73" i="3"/>
  <c r="AX73" i="3"/>
  <c r="AG73" i="3"/>
  <c r="AH73" i="3"/>
  <c r="AZ73" i="3"/>
  <c r="AI73" i="3"/>
  <c r="BA73" i="3"/>
  <c r="AJ73" i="3"/>
  <c r="BB73" i="3"/>
  <c r="AK73" i="3"/>
  <c r="AL73" i="3"/>
  <c r="BD73" i="3"/>
  <c r="AM73" i="3"/>
  <c r="AN73" i="3"/>
  <c r="BF73" i="3"/>
  <c r="AO73" i="3"/>
  <c r="AS73" i="3"/>
  <c r="AU73" i="3"/>
  <c r="AW73" i="3"/>
  <c r="AY73" i="3"/>
  <c r="BC73" i="3"/>
  <c r="BE73" i="3"/>
  <c r="BG73" i="3"/>
  <c r="N74" i="3"/>
  <c r="P74" i="3"/>
  <c r="R74" i="3"/>
  <c r="T74" i="3"/>
  <c r="V74" i="3"/>
  <c r="X74" i="3"/>
  <c r="Y74" i="3"/>
  <c r="AA74" i="3"/>
  <c r="AB74" i="3"/>
  <c r="AT74" i="3"/>
  <c r="AC74" i="3"/>
  <c r="AE74" i="3"/>
  <c r="AF74" i="3"/>
  <c r="AX74" i="3"/>
  <c r="AG74" i="3"/>
  <c r="AH74" i="3"/>
  <c r="AZ74" i="3"/>
  <c r="AI74" i="3"/>
  <c r="BA74" i="3"/>
  <c r="AJ74" i="3"/>
  <c r="BB74" i="3"/>
  <c r="AK74" i="3"/>
  <c r="AL74" i="3"/>
  <c r="BD74" i="3"/>
  <c r="AM74" i="3"/>
  <c r="AN74" i="3"/>
  <c r="BF74" i="3"/>
  <c r="AO74" i="3"/>
  <c r="AS74" i="3"/>
  <c r="AU74" i="3"/>
  <c r="AW74" i="3"/>
  <c r="AY74" i="3"/>
  <c r="BC74" i="3"/>
  <c r="BE74" i="3"/>
  <c r="BG74" i="3"/>
  <c r="N75" i="3"/>
  <c r="P75" i="3"/>
  <c r="R75" i="3"/>
  <c r="T75" i="3"/>
  <c r="V75" i="3"/>
  <c r="X75" i="3"/>
  <c r="Y75" i="3"/>
  <c r="AA75" i="3"/>
  <c r="AB75" i="3"/>
  <c r="AT75" i="3"/>
  <c r="AC75" i="3"/>
  <c r="AE75" i="3"/>
  <c r="AF75" i="3"/>
  <c r="AX75" i="3"/>
  <c r="AG75" i="3"/>
  <c r="AH75" i="3"/>
  <c r="AZ75" i="3"/>
  <c r="AI75" i="3"/>
  <c r="BA75" i="3"/>
  <c r="AJ75" i="3"/>
  <c r="BB75" i="3"/>
  <c r="AK75" i="3"/>
  <c r="AL75" i="3"/>
  <c r="BD75" i="3"/>
  <c r="AM75" i="3"/>
  <c r="AN75" i="3"/>
  <c r="BF75" i="3"/>
  <c r="AO75" i="3"/>
  <c r="AS75" i="3"/>
  <c r="AU75" i="3"/>
  <c r="AW75" i="3"/>
  <c r="AY75" i="3"/>
  <c r="BC75" i="3"/>
  <c r="BE75" i="3"/>
  <c r="BG75" i="3"/>
  <c r="N76" i="3"/>
  <c r="P76" i="3"/>
  <c r="R76" i="3"/>
  <c r="T76" i="3"/>
  <c r="V76" i="3"/>
  <c r="X76" i="3"/>
  <c r="Y76" i="3"/>
  <c r="AA76" i="3"/>
  <c r="AB76" i="3"/>
  <c r="AT76" i="3"/>
  <c r="AC76" i="3"/>
  <c r="AE76" i="3"/>
  <c r="AF76" i="3"/>
  <c r="AX76" i="3"/>
  <c r="AG76" i="3"/>
  <c r="AH76" i="3"/>
  <c r="AZ76" i="3"/>
  <c r="AI76" i="3"/>
  <c r="AJ76" i="3"/>
  <c r="BB76" i="3"/>
  <c r="AK76" i="3"/>
  <c r="AL76" i="3"/>
  <c r="BD76" i="3"/>
  <c r="AM76" i="3"/>
  <c r="AN76" i="3"/>
  <c r="BF76" i="3"/>
  <c r="AO76" i="3"/>
  <c r="AS76" i="3"/>
  <c r="AU76" i="3"/>
  <c r="AW76" i="3"/>
  <c r="AY76" i="3"/>
  <c r="BA76" i="3"/>
  <c r="BC76" i="3"/>
  <c r="BE76" i="3"/>
  <c r="BG76" i="3"/>
  <c r="N77" i="3"/>
  <c r="P77" i="3"/>
  <c r="R77" i="3"/>
  <c r="T77" i="3"/>
  <c r="V77" i="3"/>
  <c r="X77" i="3"/>
  <c r="Y77" i="3"/>
  <c r="AA77" i="3"/>
  <c r="AB77" i="3"/>
  <c r="AT77" i="3"/>
  <c r="AC77" i="3"/>
  <c r="AE77" i="3"/>
  <c r="AF77" i="3"/>
  <c r="AX77" i="3"/>
  <c r="AG77" i="3"/>
  <c r="AH77" i="3"/>
  <c r="AZ77" i="3"/>
  <c r="AI77" i="3"/>
  <c r="BA77" i="3"/>
  <c r="AJ77" i="3"/>
  <c r="BB77" i="3"/>
  <c r="AK77" i="3"/>
  <c r="AL77" i="3"/>
  <c r="BD77" i="3"/>
  <c r="AM77" i="3"/>
  <c r="AN77" i="3"/>
  <c r="BF77" i="3"/>
  <c r="AO77" i="3"/>
  <c r="AS77" i="3"/>
  <c r="AU77" i="3"/>
  <c r="AW77" i="3"/>
  <c r="AY77" i="3"/>
  <c r="BC77" i="3"/>
  <c r="BE77" i="3"/>
  <c r="BG77" i="3"/>
  <c r="N78" i="3"/>
  <c r="P78" i="3"/>
  <c r="R78" i="3"/>
  <c r="T78" i="3"/>
  <c r="V78" i="3"/>
  <c r="X78" i="3"/>
  <c r="Y78" i="3"/>
  <c r="AA78" i="3"/>
  <c r="AB78" i="3"/>
  <c r="AT78" i="3"/>
  <c r="AC78" i="3"/>
  <c r="AE78" i="3"/>
  <c r="AF78" i="3"/>
  <c r="AX78" i="3"/>
  <c r="AG78" i="3"/>
  <c r="AH78" i="3"/>
  <c r="AZ78" i="3"/>
  <c r="AI78" i="3"/>
  <c r="BA78" i="3"/>
  <c r="AJ78" i="3"/>
  <c r="BB78" i="3"/>
  <c r="AK78" i="3"/>
  <c r="AL78" i="3"/>
  <c r="BD78" i="3"/>
  <c r="AM78" i="3"/>
  <c r="AN78" i="3"/>
  <c r="BF78" i="3"/>
  <c r="AO78" i="3"/>
  <c r="AS78" i="3"/>
  <c r="AU78" i="3"/>
  <c r="AW78" i="3"/>
  <c r="AY78" i="3"/>
  <c r="BC78" i="3"/>
  <c r="BE78" i="3"/>
  <c r="BG78" i="3"/>
  <c r="N79" i="3"/>
  <c r="P79" i="3"/>
  <c r="R79" i="3"/>
  <c r="T79" i="3"/>
  <c r="V79" i="3"/>
  <c r="X79" i="3"/>
  <c r="Y79" i="3"/>
  <c r="AA79" i="3"/>
  <c r="AB79" i="3"/>
  <c r="AT79" i="3"/>
  <c r="AC79" i="3"/>
  <c r="AE79" i="3"/>
  <c r="AF79" i="3"/>
  <c r="AX79" i="3"/>
  <c r="AG79" i="3"/>
  <c r="AH79" i="3"/>
  <c r="AZ79" i="3"/>
  <c r="AI79" i="3"/>
  <c r="BA79" i="3"/>
  <c r="AJ79" i="3"/>
  <c r="BB79" i="3"/>
  <c r="AK79" i="3"/>
  <c r="AL79" i="3"/>
  <c r="BD79" i="3"/>
  <c r="AM79" i="3"/>
  <c r="AN79" i="3"/>
  <c r="BF79" i="3"/>
  <c r="AO79" i="3"/>
  <c r="AS79" i="3"/>
  <c r="AU79" i="3"/>
  <c r="AW79" i="3"/>
  <c r="AY79" i="3"/>
  <c r="BC79" i="3"/>
  <c r="BE79" i="3"/>
  <c r="BG79" i="3"/>
  <c r="N80" i="3"/>
  <c r="P80" i="3"/>
  <c r="R80" i="3"/>
  <c r="T80" i="3"/>
  <c r="V80" i="3"/>
  <c r="X80" i="3"/>
  <c r="Y80" i="3"/>
  <c r="AA80" i="3"/>
  <c r="AB80" i="3"/>
  <c r="AT80" i="3"/>
  <c r="AC80" i="3"/>
  <c r="AE80" i="3"/>
  <c r="AF80" i="3"/>
  <c r="AX80" i="3"/>
  <c r="AG80" i="3"/>
  <c r="AH80" i="3"/>
  <c r="AZ80" i="3"/>
  <c r="AI80" i="3"/>
  <c r="BA80" i="3"/>
  <c r="AJ80" i="3"/>
  <c r="BB80" i="3"/>
  <c r="AK80" i="3"/>
  <c r="AL80" i="3"/>
  <c r="BD80" i="3"/>
  <c r="AM80" i="3"/>
  <c r="AN80" i="3"/>
  <c r="BF80" i="3"/>
  <c r="AO80" i="3"/>
  <c r="AS80" i="3"/>
  <c r="AU80" i="3"/>
  <c r="AW80" i="3"/>
  <c r="AY80" i="3"/>
  <c r="BC80" i="3"/>
  <c r="BE80" i="3"/>
  <c r="BG80" i="3"/>
  <c r="N81" i="3"/>
  <c r="P81" i="3"/>
  <c r="R81" i="3"/>
  <c r="T81" i="3"/>
  <c r="V81" i="3"/>
  <c r="X81" i="3"/>
  <c r="Y81" i="3"/>
  <c r="AA81" i="3"/>
  <c r="AB81" i="3"/>
  <c r="AT81" i="3"/>
  <c r="AC81" i="3"/>
  <c r="AE81" i="3"/>
  <c r="AF81" i="3"/>
  <c r="AX81" i="3"/>
  <c r="AG81" i="3"/>
  <c r="AH81" i="3"/>
  <c r="AZ81" i="3"/>
  <c r="AI81" i="3"/>
  <c r="BA81" i="3"/>
  <c r="AJ81" i="3"/>
  <c r="BB81" i="3"/>
  <c r="AK81" i="3"/>
  <c r="AL81" i="3"/>
  <c r="BD81" i="3"/>
  <c r="AM81" i="3"/>
  <c r="AN81" i="3"/>
  <c r="BF81" i="3"/>
  <c r="AO81" i="3"/>
  <c r="AS81" i="3"/>
  <c r="AU81" i="3"/>
  <c r="AW81" i="3"/>
  <c r="AY81" i="3"/>
  <c r="BC81" i="3"/>
  <c r="BE81" i="3"/>
  <c r="BG81" i="3"/>
  <c r="N82" i="3"/>
  <c r="P82" i="3"/>
  <c r="R82" i="3"/>
  <c r="T82" i="3"/>
  <c r="V82" i="3"/>
  <c r="X82" i="3"/>
  <c r="Y82" i="3"/>
  <c r="AA82" i="3"/>
  <c r="AB82" i="3"/>
  <c r="AT82" i="3"/>
  <c r="AC82" i="3"/>
  <c r="AE82" i="3"/>
  <c r="AF82" i="3"/>
  <c r="AX82" i="3"/>
  <c r="AG82" i="3"/>
  <c r="AH82" i="3"/>
  <c r="AZ82" i="3"/>
  <c r="AI82" i="3"/>
  <c r="BA82" i="3"/>
  <c r="AJ82" i="3"/>
  <c r="BB82" i="3"/>
  <c r="AK82" i="3"/>
  <c r="AL82" i="3"/>
  <c r="BD82" i="3"/>
  <c r="AM82" i="3"/>
  <c r="AN82" i="3"/>
  <c r="BF82" i="3"/>
  <c r="AO82" i="3"/>
  <c r="AS82" i="3"/>
  <c r="AU82" i="3"/>
  <c r="AW82" i="3"/>
  <c r="AY82" i="3"/>
  <c r="BC82" i="3"/>
  <c r="BE82" i="3"/>
  <c r="BG82" i="3"/>
  <c r="N83" i="3"/>
  <c r="P83" i="3"/>
  <c r="R83" i="3"/>
  <c r="T83" i="3"/>
  <c r="V83" i="3"/>
  <c r="X83" i="3"/>
  <c r="Y83" i="3"/>
  <c r="AA83" i="3"/>
  <c r="AB83" i="3"/>
  <c r="AT83" i="3"/>
  <c r="AC83" i="3"/>
  <c r="AE83" i="3"/>
  <c r="AF83" i="3"/>
  <c r="AX83" i="3"/>
  <c r="AG83" i="3"/>
  <c r="AH83" i="3"/>
  <c r="AZ83" i="3"/>
  <c r="AI83" i="3"/>
  <c r="BA83" i="3"/>
  <c r="AJ83" i="3"/>
  <c r="BB83" i="3"/>
  <c r="AK83" i="3"/>
  <c r="AL83" i="3"/>
  <c r="BD83" i="3"/>
  <c r="AM83" i="3"/>
  <c r="AN83" i="3"/>
  <c r="BF83" i="3"/>
  <c r="AO83" i="3"/>
  <c r="AS83" i="3"/>
  <c r="AU83" i="3"/>
  <c r="AW83" i="3"/>
  <c r="AY83" i="3"/>
  <c r="BC83" i="3"/>
  <c r="BE83" i="3"/>
  <c r="BG83" i="3"/>
  <c r="N84" i="3"/>
  <c r="P84" i="3"/>
  <c r="R84" i="3"/>
  <c r="T84" i="3"/>
  <c r="V84" i="3"/>
  <c r="X84" i="3"/>
  <c r="Y84" i="3"/>
  <c r="AA84" i="3"/>
  <c r="AB84" i="3"/>
  <c r="AT84" i="3"/>
  <c r="AC84" i="3"/>
  <c r="AE84" i="3"/>
  <c r="AF84" i="3"/>
  <c r="AX84" i="3"/>
  <c r="AG84" i="3"/>
  <c r="AH84" i="3"/>
  <c r="AZ84" i="3"/>
  <c r="AI84" i="3"/>
  <c r="AJ84" i="3"/>
  <c r="BB84" i="3"/>
  <c r="AK84" i="3"/>
  <c r="AL84" i="3"/>
  <c r="BD84" i="3"/>
  <c r="AM84" i="3"/>
  <c r="AN84" i="3"/>
  <c r="BF84" i="3"/>
  <c r="AO84" i="3"/>
  <c r="AS84" i="3"/>
  <c r="AU84" i="3"/>
  <c r="AW84" i="3"/>
  <c r="AY84" i="3"/>
  <c r="BA84" i="3"/>
  <c r="BC84" i="3"/>
  <c r="BE84" i="3"/>
  <c r="BG84" i="3"/>
  <c r="N85" i="3"/>
  <c r="P85" i="3"/>
  <c r="R85" i="3"/>
  <c r="T85" i="3"/>
  <c r="V85" i="3"/>
  <c r="X85" i="3"/>
  <c r="Y85" i="3"/>
  <c r="AA85" i="3"/>
  <c r="AB85" i="3"/>
  <c r="AC85" i="3"/>
  <c r="AE85" i="3"/>
  <c r="AW85" i="3"/>
  <c r="AF85" i="3"/>
  <c r="AX85" i="3"/>
  <c r="AG85" i="3"/>
  <c r="AH85" i="3"/>
  <c r="AZ85" i="3"/>
  <c r="AI85" i="3"/>
  <c r="BA85" i="3"/>
  <c r="AJ85" i="3"/>
  <c r="BB85" i="3"/>
  <c r="AK85" i="3"/>
  <c r="AL85" i="3"/>
  <c r="BD85" i="3"/>
  <c r="AM85" i="3"/>
  <c r="AN85" i="3"/>
  <c r="AO85" i="3"/>
  <c r="AS85" i="3"/>
  <c r="AT85" i="3"/>
  <c r="AU85" i="3"/>
  <c r="AY85" i="3"/>
  <c r="BC85" i="3"/>
  <c r="BE85" i="3"/>
  <c r="BF85" i="3"/>
  <c r="BG85" i="3"/>
  <c r="N86" i="3"/>
  <c r="P86" i="3"/>
  <c r="R86" i="3"/>
  <c r="T86" i="3"/>
  <c r="V86" i="3"/>
  <c r="X86" i="3"/>
  <c r="Y86" i="3"/>
  <c r="AA86" i="3"/>
  <c r="AB86" i="3"/>
  <c r="AT86" i="3"/>
  <c r="AC86" i="3"/>
  <c r="AU86" i="3"/>
  <c r="AE86" i="3"/>
  <c r="AF86" i="3"/>
  <c r="AX86" i="3"/>
  <c r="AG86" i="3"/>
  <c r="AY86" i="3"/>
  <c r="AH86" i="3"/>
  <c r="AZ86" i="3"/>
  <c r="AI86" i="3"/>
  <c r="BA86" i="3"/>
  <c r="AJ86" i="3"/>
  <c r="BB86" i="3"/>
  <c r="AK86" i="3"/>
  <c r="AL86" i="3"/>
  <c r="AM86" i="3"/>
  <c r="AN86" i="3"/>
  <c r="BF86" i="3"/>
  <c r="AO86" i="3"/>
  <c r="AS86" i="3"/>
  <c r="AW86" i="3"/>
  <c r="BC86" i="3"/>
  <c r="BD86" i="3"/>
  <c r="BE86" i="3"/>
  <c r="BG86" i="3"/>
  <c r="N87" i="3"/>
  <c r="P87" i="3"/>
  <c r="R87" i="3"/>
  <c r="T87" i="3"/>
  <c r="V87" i="3"/>
  <c r="X87" i="3"/>
  <c r="Y87" i="3"/>
  <c r="AA87" i="3"/>
  <c r="AB87" i="3"/>
  <c r="AC87" i="3"/>
  <c r="AE87" i="3"/>
  <c r="AW87" i="3"/>
  <c r="AF87" i="3"/>
  <c r="AG87" i="3"/>
  <c r="AH87" i="3"/>
  <c r="AZ87" i="3"/>
  <c r="AI87" i="3"/>
  <c r="BA87" i="3"/>
  <c r="AJ87" i="3"/>
  <c r="AK87" i="3"/>
  <c r="AL87" i="3"/>
  <c r="BD87" i="3"/>
  <c r="AM87" i="3"/>
  <c r="BE87" i="3"/>
  <c r="AN87" i="3"/>
  <c r="AO87" i="3"/>
  <c r="AS87" i="3"/>
  <c r="AT87" i="3"/>
  <c r="AU87" i="3"/>
  <c r="AX87" i="3"/>
  <c r="AY87" i="3"/>
  <c r="BB87" i="3"/>
  <c r="BC87" i="3"/>
  <c r="BF87" i="3"/>
  <c r="BG87" i="3"/>
  <c r="N88" i="3"/>
  <c r="P88" i="3"/>
  <c r="R88" i="3"/>
  <c r="T88" i="3"/>
  <c r="V88" i="3"/>
  <c r="X88" i="3"/>
  <c r="Y88" i="3"/>
  <c r="AA88" i="3"/>
  <c r="AB88" i="3"/>
  <c r="AC88" i="3"/>
  <c r="AU88" i="3"/>
  <c r="AE88" i="3"/>
  <c r="AF88" i="3"/>
  <c r="AG88" i="3"/>
  <c r="AY88" i="3"/>
  <c r="AH88" i="3"/>
  <c r="AI88" i="3"/>
  <c r="AJ88" i="3"/>
  <c r="AK88" i="3"/>
  <c r="BC88" i="3"/>
  <c r="AL88" i="3"/>
  <c r="AM88" i="3"/>
  <c r="AN88" i="3"/>
  <c r="AO88" i="3"/>
  <c r="BG88" i="3"/>
  <c r="AS88" i="3"/>
  <c r="AT88" i="3"/>
  <c r="AW88" i="3"/>
  <c r="AX88" i="3"/>
  <c r="AZ88" i="3"/>
  <c r="BA88" i="3"/>
  <c r="BB88" i="3"/>
  <c r="BD88" i="3"/>
  <c r="BE88" i="3"/>
  <c r="BF88" i="3"/>
  <c r="N89" i="3"/>
  <c r="P89" i="3"/>
  <c r="R89" i="3"/>
  <c r="T89" i="3"/>
  <c r="V89" i="3"/>
  <c r="X89" i="3"/>
  <c r="Y89" i="3"/>
  <c r="AA89" i="3"/>
  <c r="AS89" i="3"/>
  <c r="AB89" i="3"/>
  <c r="AC89" i="3"/>
  <c r="AE89" i="3"/>
  <c r="AW89" i="3"/>
  <c r="AF89" i="3"/>
  <c r="AG89" i="3"/>
  <c r="AH89" i="3"/>
  <c r="AI89" i="3"/>
  <c r="BA89" i="3"/>
  <c r="AJ89" i="3"/>
  <c r="AK89" i="3"/>
  <c r="AL89" i="3"/>
  <c r="AM89" i="3"/>
  <c r="BE89" i="3"/>
  <c r="AN89" i="3"/>
  <c r="AO89" i="3"/>
  <c r="AT89" i="3"/>
  <c r="AU89" i="3"/>
  <c r="AX89" i="3"/>
  <c r="AY89" i="3"/>
  <c r="AZ89" i="3"/>
  <c r="BB89" i="3"/>
  <c r="BC89" i="3"/>
  <c r="BD89" i="3"/>
  <c r="BF89" i="3"/>
  <c r="BG89" i="3"/>
  <c r="N90" i="3"/>
  <c r="P90" i="3"/>
  <c r="R90" i="3"/>
  <c r="T90" i="3"/>
  <c r="V90" i="3"/>
  <c r="X90" i="3"/>
  <c r="Y90" i="3"/>
  <c r="AA90" i="3"/>
  <c r="AB90" i="3"/>
  <c r="AC90" i="3"/>
  <c r="AU90" i="3"/>
  <c r="AE90" i="3"/>
  <c r="AF90" i="3"/>
  <c r="AG90" i="3"/>
  <c r="AY90" i="3"/>
  <c r="AH90" i="3"/>
  <c r="AI90" i="3"/>
  <c r="BA90" i="3"/>
  <c r="AJ90" i="3"/>
  <c r="AK90" i="3"/>
  <c r="BC90" i="3"/>
  <c r="AL90" i="3"/>
  <c r="AM90" i="3"/>
  <c r="AN90" i="3"/>
  <c r="AO90" i="3"/>
  <c r="BG90" i="3"/>
  <c r="AS90" i="3"/>
  <c r="AT90" i="3"/>
  <c r="AW90" i="3"/>
  <c r="AX90" i="3"/>
  <c r="AZ90" i="3"/>
  <c r="BB90" i="3"/>
  <c r="BD90" i="3"/>
  <c r="BE90" i="3"/>
  <c r="BF90" i="3"/>
  <c r="N91" i="3"/>
  <c r="P91" i="3"/>
  <c r="R91" i="3"/>
  <c r="T91" i="3"/>
  <c r="V91" i="3"/>
  <c r="X91" i="3"/>
  <c r="Y91" i="3"/>
  <c r="AA91" i="3"/>
  <c r="AS91" i="3"/>
  <c r="AB91" i="3"/>
  <c r="AC91" i="3"/>
  <c r="AE91" i="3"/>
  <c r="AW91" i="3"/>
  <c r="AF91" i="3"/>
  <c r="AG91" i="3"/>
  <c r="AH91" i="3"/>
  <c r="AI91" i="3"/>
  <c r="BA91" i="3"/>
  <c r="AJ91" i="3"/>
  <c r="AK91" i="3"/>
  <c r="AL91" i="3"/>
  <c r="AM91" i="3"/>
  <c r="BE91" i="3"/>
  <c r="AN91" i="3"/>
  <c r="AO91" i="3"/>
  <c r="AT91" i="3"/>
  <c r="AU91" i="3"/>
  <c r="AX91" i="3"/>
  <c r="AY91" i="3"/>
  <c r="AZ91" i="3"/>
  <c r="BB91" i="3"/>
  <c r="BC91" i="3"/>
  <c r="BD91" i="3"/>
  <c r="BF91" i="3"/>
  <c r="BG91" i="3"/>
  <c r="N92" i="3"/>
  <c r="P92" i="3"/>
  <c r="R92" i="3"/>
  <c r="T92" i="3"/>
  <c r="V92" i="3"/>
  <c r="X92" i="3"/>
  <c r="Y92" i="3"/>
  <c r="AA92" i="3"/>
  <c r="AB92" i="3"/>
  <c r="AC92" i="3"/>
  <c r="AU92" i="3"/>
  <c r="AE92" i="3"/>
  <c r="AF92" i="3"/>
  <c r="AG92" i="3"/>
  <c r="AY92" i="3"/>
  <c r="AH92" i="3"/>
  <c r="AI92" i="3"/>
  <c r="BA92" i="3"/>
  <c r="AJ92" i="3"/>
  <c r="AK92" i="3"/>
  <c r="BC92" i="3"/>
  <c r="AL92" i="3"/>
  <c r="AM92" i="3"/>
  <c r="AN92" i="3"/>
  <c r="AO92" i="3"/>
  <c r="BG92" i="3"/>
  <c r="AS92" i="3"/>
  <c r="AT92" i="3"/>
  <c r="AW92" i="3"/>
  <c r="AX92" i="3"/>
  <c r="AZ92" i="3"/>
  <c r="BB92" i="3"/>
  <c r="BD92" i="3"/>
  <c r="BE92" i="3"/>
  <c r="BF92" i="3"/>
  <c r="N93" i="3"/>
  <c r="P93" i="3"/>
  <c r="R93" i="3"/>
  <c r="T93" i="3"/>
  <c r="V93" i="3"/>
  <c r="X93" i="3"/>
  <c r="Y93" i="3"/>
  <c r="AA93" i="3"/>
  <c r="AS93" i="3"/>
  <c r="AB93" i="3"/>
  <c r="AC93" i="3"/>
  <c r="AE93" i="3"/>
  <c r="AW93" i="3"/>
  <c r="AF93" i="3"/>
  <c r="AG93" i="3"/>
  <c r="AH93" i="3"/>
  <c r="AI93" i="3"/>
  <c r="BA93" i="3"/>
  <c r="AJ93" i="3"/>
  <c r="AK93" i="3"/>
  <c r="AL93" i="3"/>
  <c r="AM93" i="3"/>
  <c r="BE93" i="3"/>
  <c r="AN93" i="3"/>
  <c r="AO93" i="3"/>
  <c r="AT93" i="3"/>
  <c r="AU93" i="3"/>
  <c r="AX93" i="3"/>
  <c r="AY93" i="3"/>
  <c r="AZ93" i="3"/>
  <c r="BB93" i="3"/>
  <c r="BC93" i="3"/>
  <c r="BD93" i="3"/>
  <c r="BF93" i="3"/>
  <c r="BG93" i="3"/>
  <c r="N94" i="3"/>
  <c r="P94" i="3"/>
  <c r="R94" i="3"/>
  <c r="T94" i="3"/>
  <c r="V94" i="3"/>
  <c r="X94" i="3"/>
  <c r="Y94" i="3"/>
  <c r="AA94" i="3"/>
  <c r="AB94" i="3"/>
  <c r="AC94" i="3"/>
  <c r="AU94" i="3"/>
  <c r="AE94" i="3"/>
  <c r="AF94" i="3"/>
  <c r="AG94" i="3"/>
  <c r="AY94" i="3"/>
  <c r="AH94" i="3"/>
  <c r="AI94" i="3"/>
  <c r="BA94" i="3"/>
  <c r="AJ94" i="3"/>
  <c r="AK94" i="3"/>
  <c r="BC94" i="3"/>
  <c r="AL94" i="3"/>
  <c r="AM94" i="3"/>
  <c r="AN94" i="3"/>
  <c r="AO94" i="3"/>
  <c r="BG94" i="3"/>
  <c r="AS94" i="3"/>
  <c r="AT94" i="3"/>
  <c r="AW94" i="3"/>
  <c r="AX94" i="3"/>
  <c r="AZ94" i="3"/>
  <c r="BB94" i="3"/>
  <c r="BD94" i="3"/>
  <c r="BE94" i="3"/>
  <c r="BF94" i="3"/>
  <c r="N95" i="3"/>
  <c r="P95" i="3"/>
  <c r="R95" i="3"/>
  <c r="T95" i="3"/>
  <c r="V95" i="3"/>
  <c r="X95" i="3"/>
  <c r="Y95" i="3"/>
  <c r="AA95" i="3"/>
  <c r="AS95" i="3"/>
  <c r="AB95" i="3"/>
  <c r="AC95" i="3"/>
  <c r="AE95" i="3"/>
  <c r="AW95" i="3"/>
  <c r="AF95" i="3"/>
  <c r="AG95" i="3"/>
  <c r="AH95" i="3"/>
  <c r="AI95" i="3"/>
  <c r="BA95" i="3"/>
  <c r="AJ95" i="3"/>
  <c r="AK95" i="3"/>
  <c r="AL95" i="3"/>
  <c r="AM95" i="3"/>
  <c r="BE95" i="3"/>
  <c r="AN95" i="3"/>
  <c r="AO95" i="3"/>
  <c r="AT95" i="3"/>
  <c r="AU95" i="3"/>
  <c r="AX95" i="3"/>
  <c r="AY95" i="3"/>
  <c r="AZ95" i="3"/>
  <c r="BB95" i="3"/>
  <c r="BC95" i="3"/>
  <c r="BD95" i="3"/>
  <c r="BF95" i="3"/>
  <c r="BG95" i="3"/>
  <c r="N96" i="3"/>
  <c r="P96" i="3"/>
  <c r="R96" i="3"/>
  <c r="T96" i="3"/>
  <c r="V96" i="3"/>
  <c r="X96" i="3"/>
  <c r="Y96" i="3"/>
  <c r="AA96" i="3"/>
  <c r="AB96" i="3"/>
  <c r="AC96" i="3"/>
  <c r="AU96" i="3"/>
  <c r="AE96" i="3"/>
  <c r="AF96" i="3"/>
  <c r="AG96" i="3"/>
  <c r="AY96" i="3"/>
  <c r="AH96" i="3"/>
  <c r="AI96" i="3"/>
  <c r="AJ96" i="3"/>
  <c r="AK96" i="3"/>
  <c r="BC96" i="3"/>
  <c r="AL96" i="3"/>
  <c r="AM96" i="3"/>
  <c r="AN96" i="3"/>
  <c r="AO96" i="3"/>
  <c r="BG96" i="3"/>
  <c r="AS96" i="3"/>
  <c r="AT96" i="3"/>
  <c r="AW96" i="3"/>
  <c r="AX96" i="3"/>
  <c r="AZ96" i="3"/>
  <c r="BA96" i="3"/>
  <c r="BB96" i="3"/>
  <c r="BD96" i="3"/>
  <c r="BE96" i="3"/>
  <c r="BF96" i="3"/>
  <c r="N97" i="3"/>
  <c r="P97" i="3"/>
  <c r="R97" i="3"/>
  <c r="T97" i="3"/>
  <c r="V97" i="3"/>
  <c r="X97" i="3"/>
  <c r="Y97" i="3"/>
  <c r="AA97" i="3"/>
  <c r="AS97" i="3"/>
  <c r="AB97" i="3"/>
  <c r="AC97" i="3"/>
  <c r="AE97" i="3"/>
  <c r="AW97" i="3"/>
  <c r="AF97" i="3"/>
  <c r="AG97" i="3"/>
  <c r="AH97" i="3"/>
  <c r="AI97" i="3"/>
  <c r="BA97" i="3"/>
  <c r="AJ97" i="3"/>
  <c r="AK97" i="3"/>
  <c r="AL97" i="3"/>
  <c r="AM97" i="3"/>
  <c r="BE97" i="3"/>
  <c r="AN97" i="3"/>
  <c r="AO97" i="3"/>
  <c r="AT97" i="3"/>
  <c r="AU97" i="3"/>
  <c r="AX97" i="3"/>
  <c r="AY97" i="3"/>
  <c r="AZ97" i="3"/>
  <c r="BB97" i="3"/>
  <c r="BC97" i="3"/>
  <c r="BD97" i="3"/>
  <c r="BF97" i="3"/>
  <c r="BG97" i="3"/>
  <c r="N98" i="3"/>
  <c r="P98" i="3"/>
  <c r="R98" i="3"/>
  <c r="T98" i="3"/>
  <c r="V98" i="3"/>
  <c r="X98" i="3"/>
  <c r="Y98" i="3"/>
  <c r="AA98" i="3"/>
  <c r="AB98" i="3"/>
  <c r="AC98" i="3"/>
  <c r="AU98" i="3"/>
  <c r="AE98" i="3"/>
  <c r="AF98" i="3"/>
  <c r="AG98" i="3"/>
  <c r="AY98" i="3"/>
  <c r="AH98" i="3"/>
  <c r="AI98" i="3"/>
  <c r="BA98" i="3"/>
  <c r="AJ98" i="3"/>
  <c r="AK98" i="3"/>
  <c r="BC98" i="3"/>
  <c r="AL98" i="3"/>
  <c r="AM98" i="3"/>
  <c r="AN98" i="3"/>
  <c r="AO98" i="3"/>
  <c r="BG98" i="3"/>
  <c r="AS98" i="3"/>
  <c r="AT98" i="3"/>
  <c r="AW98" i="3"/>
  <c r="AX98" i="3"/>
  <c r="AZ98" i="3"/>
  <c r="BB98" i="3"/>
  <c r="BD98" i="3"/>
  <c r="BE98" i="3"/>
  <c r="BF98" i="3"/>
  <c r="N99" i="3"/>
  <c r="P99" i="3"/>
  <c r="R99" i="3"/>
  <c r="T99" i="3"/>
  <c r="V99" i="3"/>
  <c r="X99" i="3"/>
  <c r="Y99" i="3"/>
  <c r="AA99" i="3"/>
  <c r="AS99" i="3"/>
  <c r="AB99" i="3"/>
  <c r="AC99" i="3"/>
  <c r="AE99" i="3"/>
  <c r="AW99" i="3"/>
  <c r="AF99" i="3"/>
  <c r="AG99" i="3"/>
  <c r="AH99" i="3"/>
  <c r="AI99" i="3"/>
  <c r="BA99" i="3"/>
  <c r="AJ99" i="3"/>
  <c r="AK99" i="3"/>
  <c r="AL99" i="3"/>
  <c r="AM99" i="3"/>
  <c r="BE99" i="3"/>
  <c r="AN99" i="3"/>
  <c r="AO99" i="3"/>
  <c r="AT99" i="3"/>
  <c r="AU99" i="3"/>
  <c r="AX99" i="3"/>
  <c r="AY99" i="3"/>
  <c r="AZ99" i="3"/>
  <c r="BB99" i="3"/>
  <c r="BC99" i="3"/>
  <c r="BD99" i="3"/>
  <c r="BF99" i="3"/>
  <c r="BG99" i="3"/>
  <c r="N100" i="3"/>
  <c r="P100" i="3"/>
  <c r="R100" i="3"/>
  <c r="T100" i="3"/>
  <c r="V100" i="3"/>
  <c r="X100" i="3"/>
  <c r="Y100" i="3"/>
  <c r="AA100" i="3"/>
  <c r="AB100" i="3"/>
  <c r="AC100" i="3"/>
  <c r="AU100" i="3"/>
  <c r="AE100" i="3"/>
  <c r="AF100" i="3"/>
  <c r="AG100" i="3"/>
  <c r="AY100" i="3"/>
  <c r="AH100" i="3"/>
  <c r="AI100" i="3"/>
  <c r="BA100" i="3"/>
  <c r="AJ100" i="3"/>
  <c r="AK100" i="3"/>
  <c r="BC100" i="3"/>
  <c r="AL100" i="3"/>
  <c r="AM100" i="3"/>
  <c r="AN100" i="3"/>
  <c r="AO100" i="3"/>
  <c r="BG100" i="3"/>
  <c r="AS100" i="3"/>
  <c r="AT100" i="3"/>
  <c r="AW100" i="3"/>
  <c r="AX100" i="3"/>
  <c r="AZ100" i="3"/>
  <c r="BB100" i="3"/>
  <c r="BD100" i="3"/>
  <c r="BE100" i="3"/>
  <c r="BF100" i="3"/>
  <c r="N101" i="3"/>
  <c r="P101" i="3"/>
  <c r="R101" i="3"/>
  <c r="T101" i="3"/>
  <c r="V101" i="3"/>
  <c r="X101" i="3"/>
  <c r="Y101" i="3"/>
  <c r="AA101" i="3"/>
  <c r="AS101" i="3"/>
  <c r="AB101" i="3"/>
  <c r="AC101" i="3"/>
  <c r="AE101" i="3"/>
  <c r="AW101" i="3"/>
  <c r="AF101" i="3"/>
  <c r="AG101" i="3"/>
  <c r="AH101" i="3"/>
  <c r="AI101" i="3"/>
  <c r="BA101" i="3"/>
  <c r="AJ101" i="3"/>
  <c r="AK101" i="3"/>
  <c r="AL101" i="3"/>
  <c r="AM101" i="3"/>
  <c r="BE101" i="3"/>
  <c r="AN101" i="3"/>
  <c r="AO101" i="3"/>
  <c r="AT101" i="3"/>
  <c r="AU101" i="3"/>
  <c r="AX101" i="3"/>
  <c r="AY101" i="3"/>
  <c r="AZ101" i="3"/>
  <c r="BB101" i="3"/>
  <c r="BC101" i="3"/>
  <c r="BD101" i="3"/>
  <c r="BF101" i="3"/>
  <c r="BG101" i="3"/>
  <c r="N102" i="3"/>
  <c r="P102" i="3"/>
  <c r="R102" i="3"/>
  <c r="T102" i="3"/>
  <c r="V102" i="3"/>
  <c r="X102" i="3"/>
  <c r="Y102" i="3"/>
  <c r="AA102" i="3"/>
  <c r="AB102" i="3"/>
  <c r="AC102" i="3"/>
  <c r="AU102" i="3"/>
  <c r="AE102" i="3"/>
  <c r="AF102" i="3"/>
  <c r="AG102" i="3"/>
  <c r="AY102" i="3"/>
  <c r="AH102" i="3"/>
  <c r="AI102" i="3"/>
  <c r="BA102" i="3"/>
  <c r="AJ102" i="3"/>
  <c r="AK102" i="3"/>
  <c r="BC102" i="3"/>
  <c r="AL102" i="3"/>
  <c r="AM102" i="3"/>
  <c r="AN102" i="3"/>
  <c r="AO102" i="3"/>
  <c r="BG102" i="3"/>
  <c r="AS102" i="3"/>
  <c r="AT102" i="3"/>
  <c r="AW102" i="3"/>
  <c r="AX102" i="3"/>
  <c r="AZ102" i="3"/>
  <c r="BB102" i="3"/>
  <c r="BD102" i="3"/>
  <c r="BE102" i="3"/>
  <c r="BF102" i="3"/>
  <c r="C2" i="3"/>
  <c r="D2" i="4"/>
  <c r="G2" i="4"/>
  <c r="C34" i="2"/>
  <c r="N62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F6" i="4"/>
  <c r="Q50" i="4"/>
  <c r="AA50" i="4"/>
  <c r="P50" i="4"/>
  <c r="Z50" i="4"/>
  <c r="O50" i="4"/>
  <c r="Y50" i="4"/>
  <c r="N50" i="4"/>
  <c r="X50" i="4"/>
  <c r="L50" i="4"/>
  <c r="V50" i="4"/>
  <c r="F50" i="4"/>
  <c r="K50" i="4"/>
  <c r="U50" i="4"/>
  <c r="Q49" i="4"/>
  <c r="AA49" i="4"/>
  <c r="P49" i="4"/>
  <c r="Z49" i="4"/>
  <c r="O49" i="4"/>
  <c r="Y49" i="4"/>
  <c r="N49" i="4"/>
  <c r="X49" i="4"/>
  <c r="L49" i="4"/>
  <c r="V49" i="4"/>
  <c r="F49" i="4"/>
  <c r="K49" i="4"/>
  <c r="U49" i="4"/>
  <c r="Q48" i="4"/>
  <c r="AA48" i="4"/>
  <c r="P48" i="4"/>
  <c r="Z48" i="4"/>
  <c r="O48" i="4"/>
  <c r="Y48" i="4"/>
  <c r="N48" i="4"/>
  <c r="X48" i="4"/>
  <c r="L48" i="4"/>
  <c r="V48" i="4"/>
  <c r="F48" i="4"/>
  <c r="K48" i="4"/>
  <c r="U48" i="4"/>
  <c r="Q47" i="4"/>
  <c r="AA47" i="4"/>
  <c r="P47" i="4"/>
  <c r="Z47" i="4"/>
  <c r="O47" i="4"/>
  <c r="Y47" i="4"/>
  <c r="N47" i="4"/>
  <c r="X47" i="4"/>
  <c r="L47" i="4"/>
  <c r="V47" i="4"/>
  <c r="F47" i="4"/>
  <c r="K47" i="4"/>
  <c r="U47" i="4"/>
  <c r="Q46" i="4"/>
  <c r="AA46" i="4"/>
  <c r="P46" i="4"/>
  <c r="Z46" i="4"/>
  <c r="O46" i="4"/>
  <c r="Y46" i="4"/>
  <c r="N46" i="4"/>
  <c r="X46" i="4"/>
  <c r="L46" i="4"/>
  <c r="V46" i="4"/>
  <c r="F46" i="4"/>
  <c r="K46" i="4"/>
  <c r="U46" i="4"/>
  <c r="Q45" i="4"/>
  <c r="AA45" i="4"/>
  <c r="P45" i="4"/>
  <c r="Z45" i="4"/>
  <c r="O45" i="4"/>
  <c r="Y45" i="4"/>
  <c r="N45" i="4"/>
  <c r="X45" i="4"/>
  <c r="L45" i="4"/>
  <c r="V45" i="4"/>
  <c r="F45" i="4"/>
  <c r="K45" i="4"/>
  <c r="U45" i="4"/>
  <c r="Q44" i="4"/>
  <c r="AA44" i="4"/>
  <c r="P44" i="4"/>
  <c r="Z44" i="4"/>
  <c r="O44" i="4"/>
  <c r="Y44" i="4"/>
  <c r="N44" i="4"/>
  <c r="X44" i="4"/>
  <c r="L44" i="4"/>
  <c r="V44" i="4"/>
  <c r="F44" i="4"/>
  <c r="K44" i="4"/>
  <c r="U44" i="4"/>
  <c r="Q43" i="4"/>
  <c r="AA43" i="4"/>
  <c r="P43" i="4"/>
  <c r="Z43" i="4"/>
  <c r="O43" i="4"/>
  <c r="Y43" i="4"/>
  <c r="N43" i="4"/>
  <c r="X43" i="4"/>
  <c r="L43" i="4"/>
  <c r="V43" i="4"/>
  <c r="F43" i="4"/>
  <c r="K43" i="4"/>
  <c r="U43" i="4"/>
  <c r="Q42" i="4"/>
  <c r="AA42" i="4"/>
  <c r="P42" i="4"/>
  <c r="Z42" i="4"/>
  <c r="O42" i="4"/>
  <c r="Y42" i="4"/>
  <c r="N42" i="4"/>
  <c r="X42" i="4"/>
  <c r="L42" i="4"/>
  <c r="V42" i="4"/>
  <c r="F42" i="4"/>
  <c r="K42" i="4"/>
  <c r="U42" i="4"/>
  <c r="Q41" i="4"/>
  <c r="AA41" i="4"/>
  <c r="P41" i="4"/>
  <c r="Z41" i="4"/>
  <c r="O41" i="4"/>
  <c r="Y41" i="4"/>
  <c r="N41" i="4"/>
  <c r="X41" i="4"/>
  <c r="L41" i="4"/>
  <c r="V41" i="4"/>
  <c r="F41" i="4"/>
  <c r="K41" i="4"/>
  <c r="U41" i="4"/>
  <c r="Q40" i="4"/>
  <c r="AA40" i="4"/>
  <c r="P40" i="4"/>
  <c r="Z40" i="4"/>
  <c r="O40" i="4"/>
  <c r="Y40" i="4"/>
  <c r="N40" i="4"/>
  <c r="X40" i="4"/>
  <c r="L40" i="4"/>
  <c r="V40" i="4"/>
  <c r="F40" i="4"/>
  <c r="K40" i="4"/>
  <c r="U40" i="4"/>
  <c r="Q39" i="4"/>
  <c r="AA39" i="4"/>
  <c r="P39" i="4"/>
  <c r="Z39" i="4"/>
  <c r="O39" i="4"/>
  <c r="Y39" i="4"/>
  <c r="N39" i="4"/>
  <c r="X39" i="4"/>
  <c r="L39" i="4"/>
  <c r="V39" i="4"/>
  <c r="F39" i="4"/>
  <c r="K39" i="4"/>
  <c r="U39" i="4"/>
  <c r="Q38" i="4"/>
  <c r="AA38" i="4"/>
  <c r="P38" i="4"/>
  <c r="Z38" i="4"/>
  <c r="O38" i="4"/>
  <c r="Y38" i="4"/>
  <c r="N38" i="4"/>
  <c r="X38" i="4"/>
  <c r="L38" i="4"/>
  <c r="V38" i="4"/>
  <c r="F38" i="4"/>
  <c r="K38" i="4"/>
  <c r="U38" i="4"/>
  <c r="Q37" i="4"/>
  <c r="AA37" i="4"/>
  <c r="P37" i="4"/>
  <c r="Z37" i="4"/>
  <c r="O37" i="4"/>
  <c r="Y37" i="4"/>
  <c r="N37" i="4"/>
  <c r="X37" i="4"/>
  <c r="L37" i="4"/>
  <c r="V37" i="4"/>
  <c r="F37" i="4"/>
  <c r="K37" i="4"/>
  <c r="U37" i="4"/>
  <c r="Q36" i="4"/>
  <c r="AA36" i="4"/>
  <c r="P36" i="4"/>
  <c r="Z36" i="4"/>
  <c r="O36" i="4"/>
  <c r="Y36" i="4"/>
  <c r="N36" i="4"/>
  <c r="X36" i="4"/>
  <c r="L36" i="4"/>
  <c r="V36" i="4"/>
  <c r="F36" i="4"/>
  <c r="K36" i="4"/>
  <c r="U36" i="4"/>
  <c r="Q35" i="4"/>
  <c r="AA35" i="4"/>
  <c r="P35" i="4"/>
  <c r="Z35" i="4"/>
  <c r="O35" i="4"/>
  <c r="Y35" i="4"/>
  <c r="N35" i="4"/>
  <c r="X35" i="4"/>
  <c r="L35" i="4"/>
  <c r="V35" i="4"/>
  <c r="F35" i="4"/>
  <c r="K35" i="4"/>
  <c r="U35" i="4"/>
  <c r="Q34" i="4"/>
  <c r="AA34" i="4"/>
  <c r="P34" i="4"/>
  <c r="Z34" i="4"/>
  <c r="O34" i="4"/>
  <c r="Y34" i="4"/>
  <c r="N34" i="4"/>
  <c r="X34" i="4"/>
  <c r="L34" i="4"/>
  <c r="V34" i="4"/>
  <c r="F34" i="4"/>
  <c r="K34" i="4"/>
  <c r="U34" i="4"/>
  <c r="Q33" i="4"/>
  <c r="AA33" i="4"/>
  <c r="P33" i="4"/>
  <c r="Z33" i="4"/>
  <c r="O33" i="4"/>
  <c r="Y33" i="4"/>
  <c r="N33" i="4"/>
  <c r="X33" i="4"/>
  <c r="L33" i="4"/>
  <c r="V33" i="4"/>
  <c r="F33" i="4"/>
  <c r="K33" i="4"/>
  <c r="U33" i="4"/>
  <c r="Q32" i="4"/>
  <c r="AA32" i="4"/>
  <c r="P32" i="4"/>
  <c r="Z32" i="4"/>
  <c r="O32" i="4"/>
  <c r="Y32" i="4"/>
  <c r="N32" i="4"/>
  <c r="X32" i="4"/>
  <c r="L32" i="4"/>
  <c r="V32" i="4"/>
  <c r="F32" i="4"/>
  <c r="K32" i="4"/>
  <c r="U32" i="4"/>
  <c r="Q31" i="4"/>
  <c r="AA31" i="4"/>
  <c r="P31" i="4"/>
  <c r="Z31" i="4"/>
  <c r="O31" i="4"/>
  <c r="Y31" i="4"/>
  <c r="N31" i="4"/>
  <c r="X31" i="4"/>
  <c r="L31" i="4"/>
  <c r="V31" i="4"/>
  <c r="F31" i="4"/>
  <c r="K31" i="4"/>
  <c r="U31" i="4"/>
  <c r="Q30" i="4"/>
  <c r="AA30" i="4"/>
  <c r="P30" i="4"/>
  <c r="Z30" i="4"/>
  <c r="O30" i="4"/>
  <c r="Y30" i="4"/>
  <c r="N30" i="4"/>
  <c r="X30" i="4"/>
  <c r="L30" i="4"/>
  <c r="V30" i="4"/>
  <c r="F30" i="4"/>
  <c r="K30" i="4"/>
  <c r="U30" i="4"/>
  <c r="Q29" i="4"/>
  <c r="AA29" i="4"/>
  <c r="P29" i="4"/>
  <c r="Z29" i="4"/>
  <c r="O29" i="4"/>
  <c r="Y29" i="4"/>
  <c r="N29" i="4"/>
  <c r="X29" i="4"/>
  <c r="L29" i="4"/>
  <c r="V29" i="4"/>
  <c r="F29" i="4"/>
  <c r="K29" i="4"/>
  <c r="U29" i="4"/>
  <c r="Q28" i="4"/>
  <c r="AA28" i="4"/>
  <c r="P28" i="4"/>
  <c r="Z28" i="4"/>
  <c r="O28" i="4"/>
  <c r="Y28" i="4"/>
  <c r="N28" i="4"/>
  <c r="X28" i="4"/>
  <c r="L28" i="4"/>
  <c r="V28" i="4"/>
  <c r="F28" i="4"/>
  <c r="K28" i="4"/>
  <c r="U28" i="4"/>
  <c r="Q27" i="4"/>
  <c r="AA27" i="4"/>
  <c r="P27" i="4"/>
  <c r="Z27" i="4"/>
  <c r="O27" i="4"/>
  <c r="Y27" i="4"/>
  <c r="N27" i="4"/>
  <c r="X27" i="4"/>
  <c r="L27" i="4"/>
  <c r="V27" i="4"/>
  <c r="F27" i="4"/>
  <c r="K27" i="4"/>
  <c r="U27" i="4"/>
  <c r="Q26" i="4"/>
  <c r="AA26" i="4"/>
  <c r="P26" i="4"/>
  <c r="Z26" i="4"/>
  <c r="O26" i="4"/>
  <c r="Y26" i="4"/>
  <c r="N26" i="4"/>
  <c r="X26" i="4"/>
  <c r="L26" i="4"/>
  <c r="V26" i="4"/>
  <c r="F26" i="4"/>
  <c r="K26" i="4"/>
  <c r="U26" i="4"/>
  <c r="Q25" i="4"/>
  <c r="AA25" i="4"/>
  <c r="P25" i="4"/>
  <c r="Z25" i="4"/>
  <c r="O25" i="4"/>
  <c r="Y25" i="4"/>
  <c r="N25" i="4"/>
  <c r="X25" i="4"/>
  <c r="L25" i="4"/>
  <c r="V25" i="4"/>
  <c r="F25" i="4"/>
  <c r="K25" i="4"/>
  <c r="U25" i="4"/>
  <c r="Q24" i="4"/>
  <c r="AA24" i="4"/>
  <c r="P24" i="4"/>
  <c r="Z24" i="4"/>
  <c r="O24" i="4"/>
  <c r="Y24" i="4"/>
  <c r="N24" i="4"/>
  <c r="X24" i="4"/>
  <c r="L24" i="4"/>
  <c r="V24" i="4"/>
  <c r="F24" i="4"/>
  <c r="K24" i="4"/>
  <c r="U24" i="4"/>
  <c r="Q23" i="4"/>
  <c r="AA23" i="4"/>
  <c r="P23" i="4"/>
  <c r="Z23" i="4"/>
  <c r="O23" i="4"/>
  <c r="Y23" i="4"/>
  <c r="N23" i="4"/>
  <c r="X23" i="4"/>
  <c r="L23" i="4"/>
  <c r="V23" i="4"/>
  <c r="F23" i="4"/>
  <c r="K23" i="4"/>
  <c r="U23" i="4"/>
  <c r="Q22" i="4"/>
  <c r="AA22" i="4"/>
  <c r="P22" i="4"/>
  <c r="Z22" i="4"/>
  <c r="O22" i="4"/>
  <c r="Y22" i="4"/>
  <c r="N22" i="4"/>
  <c r="X22" i="4"/>
  <c r="L22" i="4"/>
  <c r="V22" i="4"/>
  <c r="F22" i="4"/>
  <c r="K22" i="4"/>
  <c r="U22" i="4"/>
  <c r="Q21" i="4"/>
  <c r="AA21" i="4"/>
  <c r="P21" i="4"/>
  <c r="Z21" i="4"/>
  <c r="O21" i="4"/>
  <c r="Y21" i="4"/>
  <c r="N21" i="4"/>
  <c r="X21" i="4"/>
  <c r="L21" i="4"/>
  <c r="V21" i="4"/>
  <c r="F21" i="4"/>
  <c r="K21" i="4"/>
  <c r="U21" i="4"/>
  <c r="Q20" i="4"/>
  <c r="AA20" i="4"/>
  <c r="P20" i="4"/>
  <c r="Z20" i="4"/>
  <c r="O20" i="4"/>
  <c r="Y20" i="4"/>
  <c r="N20" i="4"/>
  <c r="X20" i="4"/>
  <c r="L20" i="4"/>
  <c r="V20" i="4"/>
  <c r="F20" i="4"/>
  <c r="K20" i="4"/>
  <c r="U20" i="4"/>
  <c r="Q19" i="4"/>
  <c r="AA19" i="4"/>
  <c r="P19" i="4"/>
  <c r="Z19" i="4"/>
  <c r="O19" i="4"/>
  <c r="Y19" i="4"/>
  <c r="N19" i="4"/>
  <c r="X19" i="4"/>
  <c r="L19" i="4"/>
  <c r="V19" i="4"/>
  <c r="F19" i="4"/>
  <c r="K19" i="4"/>
  <c r="U19" i="4"/>
  <c r="Q18" i="4"/>
  <c r="AA18" i="4"/>
  <c r="P18" i="4"/>
  <c r="Z18" i="4"/>
  <c r="O18" i="4"/>
  <c r="Y18" i="4"/>
  <c r="N18" i="4"/>
  <c r="X18" i="4"/>
  <c r="L18" i="4"/>
  <c r="V18" i="4"/>
  <c r="F18" i="4"/>
  <c r="K18" i="4"/>
  <c r="U18" i="4"/>
  <c r="Q17" i="4"/>
  <c r="AA17" i="4"/>
  <c r="P17" i="4"/>
  <c r="Z17" i="4"/>
  <c r="O17" i="4"/>
  <c r="Y17" i="4"/>
  <c r="N17" i="4"/>
  <c r="X17" i="4"/>
  <c r="L17" i="4"/>
  <c r="V17" i="4"/>
  <c r="F17" i="4"/>
  <c r="K17" i="4"/>
  <c r="U17" i="4"/>
  <c r="Q16" i="4"/>
  <c r="AA16" i="4"/>
  <c r="P16" i="4"/>
  <c r="Z16" i="4"/>
  <c r="O16" i="4"/>
  <c r="Y16" i="4"/>
  <c r="N16" i="4"/>
  <c r="X16" i="4"/>
  <c r="L16" i="4"/>
  <c r="V16" i="4"/>
  <c r="F16" i="4"/>
  <c r="K16" i="4"/>
  <c r="U16" i="4"/>
  <c r="Q15" i="4"/>
  <c r="AA15" i="4"/>
  <c r="P15" i="4"/>
  <c r="Z15" i="4"/>
  <c r="O15" i="4"/>
  <c r="Y15" i="4"/>
  <c r="N15" i="4"/>
  <c r="X15" i="4"/>
  <c r="L15" i="4"/>
  <c r="V15" i="4"/>
  <c r="F15" i="4"/>
  <c r="K15" i="4"/>
  <c r="U15" i="4"/>
  <c r="Q14" i="4"/>
  <c r="AA14" i="4"/>
  <c r="P14" i="4"/>
  <c r="Z14" i="4"/>
  <c r="O14" i="4"/>
  <c r="Y14" i="4"/>
  <c r="N14" i="4"/>
  <c r="X14" i="4"/>
  <c r="L14" i="4"/>
  <c r="V14" i="4"/>
  <c r="F14" i="4"/>
  <c r="K14" i="4"/>
  <c r="U14" i="4"/>
  <c r="Q13" i="4"/>
  <c r="AA13" i="4"/>
  <c r="P13" i="4"/>
  <c r="Z13" i="4"/>
  <c r="O13" i="4"/>
  <c r="Y13" i="4"/>
  <c r="N13" i="4"/>
  <c r="X13" i="4"/>
  <c r="L13" i="4"/>
  <c r="V13" i="4"/>
  <c r="F13" i="4"/>
  <c r="K13" i="4"/>
  <c r="U13" i="4"/>
  <c r="Q12" i="4"/>
  <c r="AA12" i="4"/>
  <c r="P12" i="4"/>
  <c r="Z12" i="4"/>
  <c r="O12" i="4"/>
  <c r="Y12" i="4"/>
  <c r="N12" i="4"/>
  <c r="X12" i="4"/>
  <c r="L12" i="4"/>
  <c r="V12" i="4"/>
  <c r="F12" i="4"/>
  <c r="K12" i="4"/>
  <c r="U12" i="4"/>
  <c r="Q11" i="4"/>
  <c r="AA11" i="4"/>
  <c r="P11" i="4"/>
  <c r="Z11" i="4"/>
  <c r="O11" i="4"/>
  <c r="Y11" i="4"/>
  <c r="N11" i="4"/>
  <c r="X11" i="4"/>
  <c r="L11" i="4"/>
  <c r="V11" i="4"/>
  <c r="F11" i="4"/>
  <c r="K11" i="4"/>
  <c r="U11" i="4"/>
  <c r="Q10" i="4"/>
  <c r="AA10" i="4"/>
  <c r="P10" i="4"/>
  <c r="Z10" i="4"/>
  <c r="O10" i="4"/>
  <c r="Y10" i="4"/>
  <c r="N10" i="4"/>
  <c r="X10" i="4"/>
  <c r="L10" i="4"/>
  <c r="V10" i="4"/>
  <c r="F10" i="4"/>
  <c r="K10" i="4"/>
  <c r="U10" i="4"/>
  <c r="Q9" i="4"/>
  <c r="AA9" i="4"/>
  <c r="P9" i="4"/>
  <c r="Z9" i="4"/>
  <c r="O9" i="4"/>
  <c r="Y9" i="4"/>
  <c r="N9" i="4"/>
  <c r="X9" i="4"/>
  <c r="L9" i="4"/>
  <c r="V9" i="4"/>
  <c r="F9" i="4"/>
  <c r="K9" i="4"/>
  <c r="U9" i="4"/>
  <c r="Q8" i="4"/>
  <c r="AA8" i="4"/>
  <c r="P8" i="4"/>
  <c r="Z8" i="4"/>
  <c r="O8" i="4"/>
  <c r="Y8" i="4"/>
  <c r="N8" i="4"/>
  <c r="X8" i="4"/>
  <c r="L8" i="4"/>
  <c r="V8" i="4"/>
  <c r="F8" i="4"/>
  <c r="K8" i="4"/>
  <c r="U8" i="4"/>
  <c r="Q7" i="4"/>
  <c r="AA7" i="4"/>
  <c r="P7" i="4"/>
  <c r="Z7" i="4"/>
  <c r="O7" i="4"/>
  <c r="Y7" i="4"/>
  <c r="N7" i="4"/>
  <c r="X7" i="4"/>
  <c r="L7" i="4"/>
  <c r="V7" i="4"/>
  <c r="F7" i="4"/>
  <c r="Q6" i="4"/>
  <c r="AA6" i="4"/>
  <c r="P6" i="4"/>
  <c r="Z6" i="4"/>
  <c r="O6" i="4"/>
  <c r="Y6" i="4"/>
  <c r="N6" i="4"/>
  <c r="X6" i="4"/>
  <c r="L6" i="4"/>
  <c r="V6" i="4"/>
  <c r="K6" i="4"/>
  <c r="U6" i="4"/>
  <c r="Q5" i="4"/>
  <c r="AA5" i="4"/>
  <c r="P5" i="4"/>
  <c r="Z5" i="4"/>
  <c r="O5" i="4"/>
  <c r="Y5" i="4"/>
  <c r="N5" i="4"/>
  <c r="X5" i="4"/>
  <c r="L5" i="4"/>
  <c r="V5" i="4"/>
  <c r="F5" i="4"/>
  <c r="K5" i="4"/>
  <c r="U5" i="4"/>
  <c r="A8" i="13"/>
  <c r="E63" i="3"/>
  <c r="AD63" i="3"/>
  <c r="AV63" i="3"/>
  <c r="E77" i="3"/>
  <c r="E79" i="3"/>
  <c r="E81" i="3"/>
  <c r="E86" i="3"/>
  <c r="E89" i="3"/>
  <c r="AD89" i="3"/>
  <c r="AV89" i="3"/>
  <c r="E90" i="3"/>
  <c r="E70" i="3"/>
  <c r="AD70" i="3"/>
  <c r="AV70" i="3"/>
  <c r="E72" i="3"/>
  <c r="AD72" i="3"/>
  <c r="AV72" i="3"/>
  <c r="E74" i="3"/>
  <c r="AD74" i="3"/>
  <c r="AV74" i="3"/>
  <c r="E76" i="3"/>
  <c r="AD76" i="3"/>
  <c r="AV76" i="3"/>
  <c r="E85" i="3"/>
  <c r="E91" i="3"/>
  <c r="AD91" i="3"/>
  <c r="AV91" i="3"/>
  <c r="E92" i="3"/>
  <c r="E97" i="3"/>
  <c r="AD97" i="3"/>
  <c r="AV97" i="3"/>
  <c r="E98" i="3"/>
  <c r="E80" i="3"/>
  <c r="AD80" i="3"/>
  <c r="AV80" i="3"/>
  <c r="E82" i="3"/>
  <c r="AD82" i="3"/>
  <c r="AV82" i="3"/>
  <c r="E84" i="3"/>
  <c r="AD84" i="3"/>
  <c r="AV84" i="3"/>
  <c r="E88" i="3"/>
  <c r="E93" i="3"/>
  <c r="AD93" i="3"/>
  <c r="AV93" i="3"/>
  <c r="E94" i="3"/>
  <c r="E99" i="3"/>
  <c r="AD99" i="3"/>
  <c r="AV99" i="3"/>
  <c r="E100" i="3"/>
  <c r="E64" i="3"/>
  <c r="E66" i="3"/>
  <c r="E68" i="3"/>
  <c r="E78" i="3"/>
  <c r="AD78" i="3"/>
  <c r="AV78" i="3"/>
  <c r="E87" i="3"/>
  <c r="E65" i="3"/>
  <c r="E67" i="3"/>
  <c r="E69" i="3"/>
  <c r="E71" i="3"/>
  <c r="E73" i="3"/>
  <c r="E75" i="3"/>
  <c r="E95" i="3"/>
  <c r="E96" i="3"/>
  <c r="E101" i="3"/>
  <c r="AD101" i="3"/>
  <c r="AV101" i="3"/>
  <c r="E102" i="3"/>
  <c r="E83" i="3"/>
  <c r="K7" i="4"/>
  <c r="U7" i="4"/>
  <c r="B48" i="4"/>
  <c r="M48" i="4"/>
  <c r="W48" i="4"/>
  <c r="A7" i="13"/>
  <c r="A6" i="13"/>
  <c r="A5" i="13"/>
  <c r="A10" i="13"/>
  <c r="A9" i="13"/>
  <c r="B17" i="4"/>
  <c r="M17" i="4"/>
  <c r="W17" i="4"/>
  <c r="B21" i="4"/>
  <c r="M21" i="4"/>
  <c r="W21" i="4"/>
  <c r="B25" i="4"/>
  <c r="M25" i="4"/>
  <c r="W25" i="4"/>
  <c r="B29" i="4"/>
  <c r="M29" i="4"/>
  <c r="W29" i="4"/>
  <c r="B31" i="4"/>
  <c r="M31" i="4"/>
  <c r="W31" i="4"/>
  <c r="B35" i="4"/>
  <c r="M35" i="4"/>
  <c r="W35" i="4"/>
  <c r="B39" i="4"/>
  <c r="M39" i="4"/>
  <c r="W39" i="4"/>
  <c r="B43" i="4"/>
  <c r="M43" i="4"/>
  <c r="W43" i="4"/>
  <c r="B47" i="4"/>
  <c r="M47" i="4"/>
  <c r="W47" i="4"/>
  <c r="B12" i="4"/>
  <c r="M12" i="4"/>
  <c r="W12" i="4"/>
  <c r="B14" i="4"/>
  <c r="M14" i="4"/>
  <c r="W14" i="4"/>
  <c r="B16" i="4"/>
  <c r="M16" i="4"/>
  <c r="W16" i="4"/>
  <c r="B20" i="4"/>
  <c r="M20" i="4"/>
  <c r="W20" i="4"/>
  <c r="B24" i="4"/>
  <c r="M24" i="4"/>
  <c r="W24" i="4"/>
  <c r="B28" i="4"/>
  <c r="M28" i="4"/>
  <c r="W28" i="4"/>
  <c r="B30" i="4"/>
  <c r="M30" i="4"/>
  <c r="W30" i="4"/>
  <c r="B34" i="4"/>
  <c r="M34" i="4"/>
  <c r="W34" i="4"/>
  <c r="B38" i="4"/>
  <c r="M38" i="4"/>
  <c r="W38" i="4"/>
  <c r="B42" i="4"/>
  <c r="M42" i="4"/>
  <c r="W42" i="4"/>
  <c r="B46" i="4"/>
  <c r="M46" i="4"/>
  <c r="W46" i="4"/>
  <c r="B50" i="4"/>
  <c r="M50" i="4"/>
  <c r="W50" i="4"/>
  <c r="B10" i="4"/>
  <c r="M10" i="4"/>
  <c r="W10" i="4"/>
  <c r="B5" i="4"/>
  <c r="M5" i="4"/>
  <c r="W5" i="4"/>
  <c r="B6" i="4"/>
  <c r="M6" i="4"/>
  <c r="W6" i="4"/>
  <c r="B19" i="4"/>
  <c r="M19" i="4"/>
  <c r="W19" i="4"/>
  <c r="B23" i="4"/>
  <c r="M23" i="4"/>
  <c r="W23" i="4"/>
  <c r="B27" i="4"/>
  <c r="M27" i="4"/>
  <c r="W27" i="4"/>
  <c r="B33" i="4"/>
  <c r="M33" i="4"/>
  <c r="W33" i="4"/>
  <c r="B37" i="4"/>
  <c r="M37" i="4"/>
  <c r="W37" i="4"/>
  <c r="B41" i="4"/>
  <c r="M41" i="4"/>
  <c r="W41" i="4"/>
  <c r="B45" i="4"/>
  <c r="M45" i="4"/>
  <c r="W45" i="4"/>
  <c r="B49" i="4"/>
  <c r="M49" i="4"/>
  <c r="W49" i="4"/>
  <c r="B7" i="4"/>
  <c r="M7" i="4"/>
  <c r="W7" i="4"/>
  <c r="B8" i="4"/>
  <c r="M8" i="4"/>
  <c r="W8" i="4"/>
  <c r="B9" i="4"/>
  <c r="M9" i="4"/>
  <c r="W9" i="4"/>
  <c r="B11" i="4"/>
  <c r="M11" i="4"/>
  <c r="W11" i="4"/>
  <c r="B13" i="4"/>
  <c r="M13" i="4"/>
  <c r="W13" i="4"/>
  <c r="B15" i="4"/>
  <c r="M15" i="4"/>
  <c r="W15" i="4"/>
  <c r="B18" i="4"/>
  <c r="M18" i="4"/>
  <c r="W18" i="4"/>
  <c r="B22" i="4"/>
  <c r="M22" i="4"/>
  <c r="W22" i="4"/>
  <c r="B26" i="4"/>
  <c r="M26" i="4"/>
  <c r="W26" i="4"/>
  <c r="B32" i="4"/>
  <c r="M32" i="4"/>
  <c r="W32" i="4"/>
  <c r="B36" i="4"/>
  <c r="M36" i="4"/>
  <c r="W36" i="4"/>
  <c r="B40" i="4"/>
  <c r="M40" i="4"/>
  <c r="W40" i="4"/>
  <c r="B44" i="4"/>
  <c r="M44" i="4"/>
  <c r="W44" i="4"/>
  <c r="AD102" i="3"/>
  <c r="AV102" i="3"/>
  <c r="AD75" i="3"/>
  <c r="AV75" i="3"/>
  <c r="AD67" i="3"/>
  <c r="AV67" i="3"/>
  <c r="AD68" i="3"/>
  <c r="AV68" i="3"/>
  <c r="AD90" i="3"/>
  <c r="AV90" i="3"/>
  <c r="AD79" i="3"/>
  <c r="AV79" i="3"/>
  <c r="AD73" i="3"/>
  <c r="AV73" i="3"/>
  <c r="AD65" i="3"/>
  <c r="AV65" i="3"/>
  <c r="AD66" i="3"/>
  <c r="AV66" i="3"/>
  <c r="AD94" i="3"/>
  <c r="AV94" i="3"/>
  <c r="AD92" i="3"/>
  <c r="AV92" i="3"/>
  <c r="AD77" i="3"/>
  <c r="AV77" i="3"/>
  <c r="AD96" i="3"/>
  <c r="AV96" i="3"/>
  <c r="AD71" i="3"/>
  <c r="AV71" i="3"/>
  <c r="AD87" i="3"/>
  <c r="AV87" i="3"/>
  <c r="AD64" i="3"/>
  <c r="AV64" i="3"/>
  <c r="AD86" i="3"/>
  <c r="AV86" i="3"/>
  <c r="AD83" i="3"/>
  <c r="AV83" i="3"/>
  <c r="AD95" i="3"/>
  <c r="AV95" i="3"/>
  <c r="AD69" i="3"/>
  <c r="AV69" i="3"/>
  <c r="AD100" i="3"/>
  <c r="AV100" i="3"/>
  <c r="AD88" i="3"/>
  <c r="AV88" i="3"/>
  <c r="AD98" i="3"/>
  <c r="AV98" i="3"/>
  <c r="AD85" i="3"/>
  <c r="AV85" i="3"/>
  <c r="AD81" i="3"/>
  <c r="AV81" i="3"/>
  <c r="AA5" i="3"/>
  <c r="AB5" i="3"/>
  <c r="AC5" i="3"/>
  <c r="AE5" i="3"/>
  <c r="AF5" i="3"/>
  <c r="AG5" i="3"/>
  <c r="AH5" i="3"/>
  <c r="AI5" i="3"/>
  <c r="AJ5" i="3"/>
  <c r="AK5" i="3"/>
  <c r="AL5" i="3"/>
  <c r="AM5" i="3"/>
  <c r="AN5" i="3"/>
  <c r="AO5" i="3"/>
  <c r="AA6" i="3"/>
  <c r="AB6" i="3"/>
  <c r="AC6" i="3"/>
  <c r="AE6" i="3"/>
  <c r="AF6" i="3"/>
  <c r="AG6" i="3"/>
  <c r="AH6" i="3"/>
  <c r="AI6" i="3"/>
  <c r="AJ6" i="3"/>
  <c r="AK6" i="3"/>
  <c r="AL6" i="3"/>
  <c r="AM6" i="3"/>
  <c r="AN6" i="3"/>
  <c r="AO6" i="3"/>
  <c r="AA7" i="3"/>
  <c r="AB7" i="3"/>
  <c r="AC7" i="3"/>
  <c r="AE7" i="3"/>
  <c r="AF7" i="3"/>
  <c r="AG7" i="3"/>
  <c r="AH7" i="3"/>
  <c r="AI7" i="3"/>
  <c r="AJ7" i="3"/>
  <c r="AK7" i="3"/>
  <c r="AL7" i="3"/>
  <c r="AM7" i="3"/>
  <c r="AN7" i="3"/>
  <c r="AO7" i="3"/>
  <c r="AA8" i="3"/>
  <c r="AB8" i="3"/>
  <c r="AC8" i="3"/>
  <c r="AE8" i="3"/>
  <c r="AF8" i="3"/>
  <c r="AG8" i="3"/>
  <c r="AH8" i="3"/>
  <c r="AI8" i="3"/>
  <c r="AJ8" i="3"/>
  <c r="AK8" i="3"/>
  <c r="AL8" i="3"/>
  <c r="AM8" i="3"/>
  <c r="AN8" i="3"/>
  <c r="AO8" i="3"/>
  <c r="AA9" i="3"/>
  <c r="AB9" i="3"/>
  <c r="AC9" i="3"/>
  <c r="AE9" i="3"/>
  <c r="AF9" i="3"/>
  <c r="AG9" i="3"/>
  <c r="AH9" i="3"/>
  <c r="AI9" i="3"/>
  <c r="AJ9" i="3"/>
  <c r="AK9" i="3"/>
  <c r="AL9" i="3"/>
  <c r="AM9" i="3"/>
  <c r="AN9" i="3"/>
  <c r="AO9" i="3"/>
  <c r="AA10" i="3"/>
  <c r="AB10" i="3"/>
  <c r="AC10" i="3"/>
  <c r="AE10" i="3"/>
  <c r="AF10" i="3"/>
  <c r="AG10" i="3"/>
  <c r="AH10" i="3"/>
  <c r="AI10" i="3"/>
  <c r="AJ10" i="3"/>
  <c r="AK10" i="3"/>
  <c r="AL10" i="3"/>
  <c r="AM10" i="3"/>
  <c r="AN10" i="3"/>
  <c r="AO10" i="3"/>
  <c r="AA11" i="3"/>
  <c r="AB11" i="3"/>
  <c r="AC11" i="3"/>
  <c r="AE11" i="3"/>
  <c r="AF11" i="3"/>
  <c r="AG11" i="3"/>
  <c r="AH11" i="3"/>
  <c r="AI11" i="3"/>
  <c r="AJ11" i="3"/>
  <c r="AK11" i="3"/>
  <c r="AL11" i="3"/>
  <c r="AM11" i="3"/>
  <c r="AN11" i="3"/>
  <c r="AO11" i="3"/>
  <c r="AA12" i="3"/>
  <c r="AB12" i="3"/>
  <c r="AC12" i="3"/>
  <c r="AE12" i="3"/>
  <c r="AF12" i="3"/>
  <c r="AG12" i="3"/>
  <c r="AH12" i="3"/>
  <c r="AI12" i="3"/>
  <c r="AJ12" i="3"/>
  <c r="AK12" i="3"/>
  <c r="AL12" i="3"/>
  <c r="AM12" i="3"/>
  <c r="AN12" i="3"/>
  <c r="AO12" i="3"/>
  <c r="AA13" i="3"/>
  <c r="AB13" i="3"/>
  <c r="AC13" i="3"/>
  <c r="AE13" i="3"/>
  <c r="AF13" i="3"/>
  <c r="AG13" i="3"/>
  <c r="AH13" i="3"/>
  <c r="AI13" i="3"/>
  <c r="AJ13" i="3"/>
  <c r="AK13" i="3"/>
  <c r="AL13" i="3"/>
  <c r="AM13" i="3"/>
  <c r="AN13" i="3"/>
  <c r="AO13" i="3"/>
  <c r="AA14" i="3"/>
  <c r="AB14" i="3"/>
  <c r="AC14" i="3"/>
  <c r="AE14" i="3"/>
  <c r="AF14" i="3"/>
  <c r="AG14" i="3"/>
  <c r="AH14" i="3"/>
  <c r="AI14" i="3"/>
  <c r="AJ14" i="3"/>
  <c r="AK14" i="3"/>
  <c r="AL14" i="3"/>
  <c r="AM14" i="3"/>
  <c r="AN14" i="3"/>
  <c r="AO14" i="3"/>
  <c r="AA15" i="3"/>
  <c r="AB15" i="3"/>
  <c r="AC15" i="3"/>
  <c r="AE15" i="3"/>
  <c r="AF15" i="3"/>
  <c r="AG15" i="3"/>
  <c r="AH15" i="3"/>
  <c r="AI15" i="3"/>
  <c r="AJ15" i="3"/>
  <c r="AK15" i="3"/>
  <c r="AL15" i="3"/>
  <c r="AM15" i="3"/>
  <c r="AN15" i="3"/>
  <c r="AO15" i="3"/>
  <c r="AA16" i="3"/>
  <c r="AB16" i="3"/>
  <c r="AC16" i="3"/>
  <c r="AE16" i="3"/>
  <c r="AF16" i="3"/>
  <c r="AG16" i="3"/>
  <c r="AH16" i="3"/>
  <c r="AI16" i="3"/>
  <c r="AJ16" i="3"/>
  <c r="AK16" i="3"/>
  <c r="AL16" i="3"/>
  <c r="AM16" i="3"/>
  <c r="AN16" i="3"/>
  <c r="AO16" i="3"/>
  <c r="AA17" i="3"/>
  <c r="AB17" i="3"/>
  <c r="AC17" i="3"/>
  <c r="AE17" i="3"/>
  <c r="AF17" i="3"/>
  <c r="AG17" i="3"/>
  <c r="AH17" i="3"/>
  <c r="AI17" i="3"/>
  <c r="AJ17" i="3"/>
  <c r="AK17" i="3"/>
  <c r="AL17" i="3"/>
  <c r="AM17" i="3"/>
  <c r="AN17" i="3"/>
  <c r="AO17" i="3"/>
  <c r="AA18" i="3"/>
  <c r="AB18" i="3"/>
  <c r="AC18" i="3"/>
  <c r="AE18" i="3"/>
  <c r="AF18" i="3"/>
  <c r="AG18" i="3"/>
  <c r="AH18" i="3"/>
  <c r="AI18" i="3"/>
  <c r="AJ18" i="3"/>
  <c r="AK18" i="3"/>
  <c r="AL18" i="3"/>
  <c r="AM18" i="3"/>
  <c r="AN18" i="3"/>
  <c r="AO18" i="3"/>
  <c r="AA19" i="3"/>
  <c r="AB19" i="3"/>
  <c r="AC19" i="3"/>
  <c r="AE19" i="3"/>
  <c r="AF19" i="3"/>
  <c r="AG19" i="3"/>
  <c r="AH19" i="3"/>
  <c r="AI19" i="3"/>
  <c r="AJ19" i="3"/>
  <c r="AK19" i="3"/>
  <c r="AL19" i="3"/>
  <c r="AM19" i="3"/>
  <c r="AN19" i="3"/>
  <c r="AO19" i="3"/>
  <c r="AA20" i="3"/>
  <c r="AB20" i="3"/>
  <c r="AC20" i="3"/>
  <c r="AE20" i="3"/>
  <c r="AF20" i="3"/>
  <c r="AG20" i="3"/>
  <c r="AH20" i="3"/>
  <c r="AI20" i="3"/>
  <c r="AJ20" i="3"/>
  <c r="AK20" i="3"/>
  <c r="AL20" i="3"/>
  <c r="AM20" i="3"/>
  <c r="AN20" i="3"/>
  <c r="AO20" i="3"/>
  <c r="AA21" i="3"/>
  <c r="AB21" i="3"/>
  <c r="AC21" i="3"/>
  <c r="AE21" i="3"/>
  <c r="AF21" i="3"/>
  <c r="AG21" i="3"/>
  <c r="AH21" i="3"/>
  <c r="AI21" i="3"/>
  <c r="AJ21" i="3"/>
  <c r="AK21" i="3"/>
  <c r="AL21" i="3"/>
  <c r="AM21" i="3"/>
  <c r="AN21" i="3"/>
  <c r="AO21" i="3"/>
  <c r="AA22" i="3"/>
  <c r="AB22" i="3"/>
  <c r="AC22" i="3"/>
  <c r="AE22" i="3"/>
  <c r="AF22" i="3"/>
  <c r="AG22" i="3"/>
  <c r="AH22" i="3"/>
  <c r="AI22" i="3"/>
  <c r="AJ22" i="3"/>
  <c r="AK22" i="3"/>
  <c r="AL22" i="3"/>
  <c r="AM22" i="3"/>
  <c r="AN22" i="3"/>
  <c r="AO22" i="3"/>
  <c r="AA23" i="3"/>
  <c r="AB23" i="3"/>
  <c r="AC23" i="3"/>
  <c r="AE23" i="3"/>
  <c r="AF23" i="3"/>
  <c r="AG23" i="3"/>
  <c r="AH23" i="3"/>
  <c r="AI23" i="3"/>
  <c r="AJ23" i="3"/>
  <c r="AK23" i="3"/>
  <c r="AL23" i="3"/>
  <c r="AM23" i="3"/>
  <c r="AN23" i="3"/>
  <c r="AO23" i="3"/>
  <c r="AA24" i="3"/>
  <c r="AB24" i="3"/>
  <c r="AC24" i="3"/>
  <c r="AE24" i="3"/>
  <c r="AF24" i="3"/>
  <c r="AG24" i="3"/>
  <c r="AH24" i="3"/>
  <c r="AI24" i="3"/>
  <c r="AJ24" i="3"/>
  <c r="AK24" i="3"/>
  <c r="AL24" i="3"/>
  <c r="AM24" i="3"/>
  <c r="AN24" i="3"/>
  <c r="AO24" i="3"/>
  <c r="AA25" i="3"/>
  <c r="AB25" i="3"/>
  <c r="AC25" i="3"/>
  <c r="AE25" i="3"/>
  <c r="AF25" i="3"/>
  <c r="AG25" i="3"/>
  <c r="AH25" i="3"/>
  <c r="AI25" i="3"/>
  <c r="AJ25" i="3"/>
  <c r="AK25" i="3"/>
  <c r="AL25" i="3"/>
  <c r="AM25" i="3"/>
  <c r="AN25" i="3"/>
  <c r="AO25" i="3"/>
  <c r="AA26" i="3"/>
  <c r="AB26" i="3"/>
  <c r="AC26" i="3"/>
  <c r="AE26" i="3"/>
  <c r="AF26" i="3"/>
  <c r="AG26" i="3"/>
  <c r="AH26" i="3"/>
  <c r="AI26" i="3"/>
  <c r="AJ26" i="3"/>
  <c r="AK26" i="3"/>
  <c r="AL26" i="3"/>
  <c r="AM26" i="3"/>
  <c r="AN26" i="3"/>
  <c r="AO26" i="3"/>
  <c r="AA27" i="3"/>
  <c r="AB27" i="3"/>
  <c r="AC27" i="3"/>
  <c r="AE27" i="3"/>
  <c r="AF27" i="3"/>
  <c r="AG27" i="3"/>
  <c r="AH27" i="3"/>
  <c r="AI27" i="3"/>
  <c r="AJ27" i="3"/>
  <c r="AK27" i="3"/>
  <c r="AL27" i="3"/>
  <c r="AM27" i="3"/>
  <c r="AN27" i="3"/>
  <c r="AO27" i="3"/>
  <c r="AA28" i="3"/>
  <c r="AB28" i="3"/>
  <c r="AC28" i="3"/>
  <c r="AE28" i="3"/>
  <c r="AF28" i="3"/>
  <c r="AG28" i="3"/>
  <c r="AH28" i="3"/>
  <c r="AI28" i="3"/>
  <c r="AJ28" i="3"/>
  <c r="AK28" i="3"/>
  <c r="AL28" i="3"/>
  <c r="AM28" i="3"/>
  <c r="AN28" i="3"/>
  <c r="AO28" i="3"/>
  <c r="AA29" i="3"/>
  <c r="AB29" i="3"/>
  <c r="AC29" i="3"/>
  <c r="AE29" i="3"/>
  <c r="AF29" i="3"/>
  <c r="AG29" i="3"/>
  <c r="AH29" i="3"/>
  <c r="AI29" i="3"/>
  <c r="AJ29" i="3"/>
  <c r="AK29" i="3"/>
  <c r="AL29" i="3"/>
  <c r="AM29" i="3"/>
  <c r="AN29" i="3"/>
  <c r="AO29" i="3"/>
  <c r="AA30" i="3"/>
  <c r="AB30" i="3"/>
  <c r="AC30" i="3"/>
  <c r="AE30" i="3"/>
  <c r="AF30" i="3"/>
  <c r="AG30" i="3"/>
  <c r="AH30" i="3"/>
  <c r="AI30" i="3"/>
  <c r="AJ30" i="3"/>
  <c r="AK30" i="3"/>
  <c r="AL30" i="3"/>
  <c r="AM30" i="3"/>
  <c r="AN30" i="3"/>
  <c r="AO30" i="3"/>
  <c r="AA31" i="3"/>
  <c r="AB31" i="3"/>
  <c r="AC31" i="3"/>
  <c r="AE31" i="3"/>
  <c r="AF31" i="3"/>
  <c r="AG31" i="3"/>
  <c r="AH31" i="3"/>
  <c r="AI31" i="3"/>
  <c r="AJ31" i="3"/>
  <c r="AK31" i="3"/>
  <c r="AL31" i="3"/>
  <c r="AM31" i="3"/>
  <c r="AN31" i="3"/>
  <c r="AO31" i="3"/>
  <c r="AA32" i="3"/>
  <c r="AB32" i="3"/>
  <c r="AC32" i="3"/>
  <c r="AE32" i="3"/>
  <c r="AF32" i="3"/>
  <c r="AG32" i="3"/>
  <c r="AH32" i="3"/>
  <c r="AI32" i="3"/>
  <c r="AJ32" i="3"/>
  <c r="AK32" i="3"/>
  <c r="AL32" i="3"/>
  <c r="AM32" i="3"/>
  <c r="AN32" i="3"/>
  <c r="AO32" i="3"/>
  <c r="AA33" i="3"/>
  <c r="AB33" i="3"/>
  <c r="AC33" i="3"/>
  <c r="AE33" i="3"/>
  <c r="AF33" i="3"/>
  <c r="AG33" i="3"/>
  <c r="AH33" i="3"/>
  <c r="AI33" i="3"/>
  <c r="AJ33" i="3"/>
  <c r="AK33" i="3"/>
  <c r="AL33" i="3"/>
  <c r="AM33" i="3"/>
  <c r="AN33" i="3"/>
  <c r="AO33" i="3"/>
  <c r="AA34" i="3"/>
  <c r="AB34" i="3"/>
  <c r="AC34" i="3"/>
  <c r="AE34" i="3"/>
  <c r="AF34" i="3"/>
  <c r="AG34" i="3"/>
  <c r="AH34" i="3"/>
  <c r="AI34" i="3"/>
  <c r="AJ34" i="3"/>
  <c r="AK34" i="3"/>
  <c r="AL34" i="3"/>
  <c r="AM34" i="3"/>
  <c r="AN34" i="3"/>
  <c r="AO34" i="3"/>
  <c r="AA35" i="3"/>
  <c r="AB35" i="3"/>
  <c r="AC35" i="3"/>
  <c r="AE35" i="3"/>
  <c r="AF35" i="3"/>
  <c r="AG35" i="3"/>
  <c r="AH35" i="3"/>
  <c r="AI35" i="3"/>
  <c r="AJ35" i="3"/>
  <c r="AK35" i="3"/>
  <c r="AL35" i="3"/>
  <c r="AM35" i="3"/>
  <c r="AN35" i="3"/>
  <c r="AO35" i="3"/>
  <c r="AA36" i="3"/>
  <c r="AB36" i="3"/>
  <c r="AC36" i="3"/>
  <c r="AE36" i="3"/>
  <c r="AF36" i="3"/>
  <c r="AG36" i="3"/>
  <c r="AH36" i="3"/>
  <c r="AI36" i="3"/>
  <c r="AJ36" i="3"/>
  <c r="AK36" i="3"/>
  <c r="AL36" i="3"/>
  <c r="AM36" i="3"/>
  <c r="AN36" i="3"/>
  <c r="AO36" i="3"/>
  <c r="AA37" i="3"/>
  <c r="AB37" i="3"/>
  <c r="AC37" i="3"/>
  <c r="AE37" i="3"/>
  <c r="AF37" i="3"/>
  <c r="AG37" i="3"/>
  <c r="AH37" i="3"/>
  <c r="AI37" i="3"/>
  <c r="AJ37" i="3"/>
  <c r="AK37" i="3"/>
  <c r="AL37" i="3"/>
  <c r="AM37" i="3"/>
  <c r="AN37" i="3"/>
  <c r="AO37" i="3"/>
  <c r="AA38" i="3"/>
  <c r="AB38" i="3"/>
  <c r="AC38" i="3"/>
  <c r="AE38" i="3"/>
  <c r="AF38" i="3"/>
  <c r="AG38" i="3"/>
  <c r="AH38" i="3"/>
  <c r="AI38" i="3"/>
  <c r="AJ38" i="3"/>
  <c r="AK38" i="3"/>
  <c r="AL38" i="3"/>
  <c r="AM38" i="3"/>
  <c r="AN38" i="3"/>
  <c r="AO38" i="3"/>
  <c r="AA39" i="3"/>
  <c r="AB39" i="3"/>
  <c r="AC39" i="3"/>
  <c r="AE39" i="3"/>
  <c r="AF39" i="3"/>
  <c r="AG39" i="3"/>
  <c r="AH39" i="3"/>
  <c r="AI39" i="3"/>
  <c r="AJ39" i="3"/>
  <c r="AK39" i="3"/>
  <c r="AL39" i="3"/>
  <c r="AM39" i="3"/>
  <c r="AN39" i="3"/>
  <c r="AO39" i="3"/>
  <c r="AA40" i="3"/>
  <c r="AB40" i="3"/>
  <c r="AC40" i="3"/>
  <c r="AE40" i="3"/>
  <c r="AF40" i="3"/>
  <c r="AG40" i="3"/>
  <c r="AH40" i="3"/>
  <c r="AI40" i="3"/>
  <c r="AJ40" i="3"/>
  <c r="AK40" i="3"/>
  <c r="AL40" i="3"/>
  <c r="AM40" i="3"/>
  <c r="AN40" i="3"/>
  <c r="AO40" i="3"/>
  <c r="AA41" i="3"/>
  <c r="AB41" i="3"/>
  <c r="AC41" i="3"/>
  <c r="AE41" i="3"/>
  <c r="AF41" i="3"/>
  <c r="AG41" i="3"/>
  <c r="AH41" i="3"/>
  <c r="AI41" i="3"/>
  <c r="AJ41" i="3"/>
  <c r="AK41" i="3"/>
  <c r="AL41" i="3"/>
  <c r="AM41" i="3"/>
  <c r="AN41" i="3"/>
  <c r="AO41" i="3"/>
  <c r="AA42" i="3"/>
  <c r="AB42" i="3"/>
  <c r="AC42" i="3"/>
  <c r="AE42" i="3"/>
  <c r="AF42" i="3"/>
  <c r="AG42" i="3"/>
  <c r="AH42" i="3"/>
  <c r="AI42" i="3"/>
  <c r="AJ42" i="3"/>
  <c r="AK42" i="3"/>
  <c r="AL42" i="3"/>
  <c r="AM42" i="3"/>
  <c r="AN42" i="3"/>
  <c r="AO42" i="3"/>
  <c r="AA43" i="3"/>
  <c r="AB43" i="3"/>
  <c r="AC43" i="3"/>
  <c r="AE43" i="3"/>
  <c r="AF43" i="3"/>
  <c r="AG43" i="3"/>
  <c r="AH43" i="3"/>
  <c r="AI43" i="3"/>
  <c r="AJ43" i="3"/>
  <c r="AK43" i="3"/>
  <c r="AL43" i="3"/>
  <c r="AM43" i="3"/>
  <c r="AN43" i="3"/>
  <c r="AO43" i="3"/>
  <c r="AA44" i="3"/>
  <c r="AB44" i="3"/>
  <c r="AC44" i="3"/>
  <c r="AE44" i="3"/>
  <c r="AF44" i="3"/>
  <c r="AG44" i="3"/>
  <c r="AH44" i="3"/>
  <c r="AI44" i="3"/>
  <c r="AJ44" i="3"/>
  <c r="AK44" i="3"/>
  <c r="AL44" i="3"/>
  <c r="AM44" i="3"/>
  <c r="AN44" i="3"/>
  <c r="AO44" i="3"/>
  <c r="AA45" i="3"/>
  <c r="AB45" i="3"/>
  <c r="AC45" i="3"/>
  <c r="AE45" i="3"/>
  <c r="AF45" i="3"/>
  <c r="AG45" i="3"/>
  <c r="AH45" i="3"/>
  <c r="AI45" i="3"/>
  <c r="AJ45" i="3"/>
  <c r="AK45" i="3"/>
  <c r="AL45" i="3"/>
  <c r="AM45" i="3"/>
  <c r="AN45" i="3"/>
  <c r="AO45" i="3"/>
  <c r="AA46" i="3"/>
  <c r="AB46" i="3"/>
  <c r="AC46" i="3"/>
  <c r="AE46" i="3"/>
  <c r="AF46" i="3"/>
  <c r="AG46" i="3"/>
  <c r="AH46" i="3"/>
  <c r="AI46" i="3"/>
  <c r="AJ46" i="3"/>
  <c r="AK46" i="3"/>
  <c r="AL46" i="3"/>
  <c r="AM46" i="3"/>
  <c r="AN46" i="3"/>
  <c r="AO46" i="3"/>
  <c r="AA47" i="3"/>
  <c r="AB47" i="3"/>
  <c r="AC47" i="3"/>
  <c r="AE47" i="3"/>
  <c r="AF47" i="3"/>
  <c r="AG47" i="3"/>
  <c r="AH47" i="3"/>
  <c r="AI47" i="3"/>
  <c r="AJ47" i="3"/>
  <c r="AK47" i="3"/>
  <c r="AL47" i="3"/>
  <c r="AM47" i="3"/>
  <c r="AN47" i="3"/>
  <c r="AO47" i="3"/>
  <c r="AA48" i="3"/>
  <c r="AB48" i="3"/>
  <c r="AC48" i="3"/>
  <c r="AE48" i="3"/>
  <c r="AF48" i="3"/>
  <c r="AG48" i="3"/>
  <c r="AH48" i="3"/>
  <c r="AI48" i="3"/>
  <c r="AJ48" i="3"/>
  <c r="AK48" i="3"/>
  <c r="AL48" i="3"/>
  <c r="AM48" i="3"/>
  <c r="AN48" i="3"/>
  <c r="AO48" i="3"/>
  <c r="AA49" i="3"/>
  <c r="AB49" i="3"/>
  <c r="AC49" i="3"/>
  <c r="AE49" i="3"/>
  <c r="AF49" i="3"/>
  <c r="AG49" i="3"/>
  <c r="AH49" i="3"/>
  <c r="AI49" i="3"/>
  <c r="AJ49" i="3"/>
  <c r="AK49" i="3"/>
  <c r="AL49" i="3"/>
  <c r="AM49" i="3"/>
  <c r="AN49" i="3"/>
  <c r="AO49" i="3"/>
  <c r="AA50" i="3"/>
  <c r="AB50" i="3"/>
  <c r="AC50" i="3"/>
  <c r="AE50" i="3"/>
  <c r="AF50" i="3"/>
  <c r="AG50" i="3"/>
  <c r="AH50" i="3"/>
  <c r="AI50" i="3"/>
  <c r="AJ50" i="3"/>
  <c r="AK50" i="3"/>
  <c r="AL50" i="3"/>
  <c r="AM50" i="3"/>
  <c r="AN50" i="3"/>
  <c r="AO50" i="3"/>
  <c r="AA51" i="3"/>
  <c r="AB51" i="3"/>
  <c r="AC51" i="3"/>
  <c r="AE51" i="3"/>
  <c r="AF51" i="3"/>
  <c r="AG51" i="3"/>
  <c r="AH51" i="3"/>
  <c r="AI51" i="3"/>
  <c r="AJ51" i="3"/>
  <c r="AK51" i="3"/>
  <c r="AL51" i="3"/>
  <c r="AM51" i="3"/>
  <c r="AN51" i="3"/>
  <c r="AO51" i="3"/>
  <c r="AA52" i="3"/>
  <c r="AB52" i="3"/>
  <c r="AC52" i="3"/>
  <c r="AE52" i="3"/>
  <c r="AF52" i="3"/>
  <c r="AG52" i="3"/>
  <c r="AH52" i="3"/>
  <c r="AI52" i="3"/>
  <c r="AJ52" i="3"/>
  <c r="AK52" i="3"/>
  <c r="AL52" i="3"/>
  <c r="AM52" i="3"/>
  <c r="AN52" i="3"/>
  <c r="AO52" i="3"/>
  <c r="AA53" i="3"/>
  <c r="AB53" i="3"/>
  <c r="AC53" i="3"/>
  <c r="AE53" i="3"/>
  <c r="AF53" i="3"/>
  <c r="AG53" i="3"/>
  <c r="AH53" i="3"/>
  <c r="AI53" i="3"/>
  <c r="AJ53" i="3"/>
  <c r="AK53" i="3"/>
  <c r="AL53" i="3"/>
  <c r="AM53" i="3"/>
  <c r="AN53" i="3"/>
  <c r="AO53" i="3"/>
  <c r="AA54" i="3"/>
  <c r="AB54" i="3"/>
  <c r="AC54" i="3"/>
  <c r="AE54" i="3"/>
  <c r="AF54" i="3"/>
  <c r="AG54" i="3"/>
  <c r="AH54" i="3"/>
  <c r="AI54" i="3"/>
  <c r="AJ54" i="3"/>
  <c r="AK54" i="3"/>
  <c r="AL54" i="3"/>
  <c r="AM54" i="3"/>
  <c r="AN54" i="3"/>
  <c r="AO54" i="3"/>
  <c r="AA55" i="3"/>
  <c r="AB55" i="3"/>
  <c r="AC55" i="3"/>
  <c r="AE55" i="3"/>
  <c r="AF55" i="3"/>
  <c r="AG55" i="3"/>
  <c r="AH55" i="3"/>
  <c r="AI55" i="3"/>
  <c r="AJ55" i="3"/>
  <c r="AK55" i="3"/>
  <c r="AL55" i="3"/>
  <c r="AM55" i="3"/>
  <c r="AN55" i="3"/>
  <c r="AO55" i="3"/>
  <c r="AA56" i="3"/>
  <c r="AB56" i="3"/>
  <c r="AC56" i="3"/>
  <c r="AE56" i="3"/>
  <c r="AF56" i="3"/>
  <c r="AG56" i="3"/>
  <c r="AH56" i="3"/>
  <c r="AI56" i="3"/>
  <c r="AJ56" i="3"/>
  <c r="AK56" i="3"/>
  <c r="AL56" i="3"/>
  <c r="AM56" i="3"/>
  <c r="AN56" i="3"/>
  <c r="AO56" i="3"/>
  <c r="AA57" i="3"/>
  <c r="AB57" i="3"/>
  <c r="AC57" i="3"/>
  <c r="AE57" i="3"/>
  <c r="AF57" i="3"/>
  <c r="AG57" i="3"/>
  <c r="AH57" i="3"/>
  <c r="AI57" i="3"/>
  <c r="AJ57" i="3"/>
  <c r="AK57" i="3"/>
  <c r="AL57" i="3"/>
  <c r="AM57" i="3"/>
  <c r="AN57" i="3"/>
  <c r="AO57" i="3"/>
  <c r="AA58" i="3"/>
  <c r="AB58" i="3"/>
  <c r="AC58" i="3"/>
  <c r="AE58" i="3"/>
  <c r="AF58" i="3"/>
  <c r="AG58" i="3"/>
  <c r="AH58" i="3"/>
  <c r="AI58" i="3"/>
  <c r="AJ58" i="3"/>
  <c r="AK58" i="3"/>
  <c r="AL58" i="3"/>
  <c r="AM58" i="3"/>
  <c r="AN58" i="3"/>
  <c r="AO58" i="3"/>
  <c r="AA59" i="3"/>
  <c r="AB59" i="3"/>
  <c r="AC59" i="3"/>
  <c r="AE59" i="3"/>
  <c r="AF59" i="3"/>
  <c r="AG59" i="3"/>
  <c r="AH59" i="3"/>
  <c r="AI59" i="3"/>
  <c r="AJ59" i="3"/>
  <c r="AK59" i="3"/>
  <c r="AL59" i="3"/>
  <c r="AM59" i="3"/>
  <c r="AN59" i="3"/>
  <c r="AO59" i="3"/>
  <c r="AA60" i="3"/>
  <c r="AB60" i="3"/>
  <c r="AC60" i="3"/>
  <c r="AE60" i="3"/>
  <c r="AF60" i="3"/>
  <c r="AG60" i="3"/>
  <c r="AH60" i="3"/>
  <c r="AI60" i="3"/>
  <c r="AJ60" i="3"/>
  <c r="AK60" i="3"/>
  <c r="AL60" i="3"/>
  <c r="AM60" i="3"/>
  <c r="AN60" i="3"/>
  <c r="AO60" i="3"/>
  <c r="AA61" i="3"/>
  <c r="AB61" i="3"/>
  <c r="AC61" i="3"/>
  <c r="AE61" i="3"/>
  <c r="AF61" i="3"/>
  <c r="AG61" i="3"/>
  <c r="AH61" i="3"/>
  <c r="AI61" i="3"/>
  <c r="AJ61" i="3"/>
  <c r="AK61" i="3"/>
  <c r="AL61" i="3"/>
  <c r="AM61" i="3"/>
  <c r="AN61" i="3"/>
  <c r="AO61" i="3"/>
  <c r="AA62" i="3"/>
  <c r="AB62" i="3"/>
  <c r="AC62" i="3"/>
  <c r="AE62" i="3"/>
  <c r="AF62" i="3"/>
  <c r="AG62" i="3"/>
  <c r="AH62" i="3"/>
  <c r="AI62" i="3"/>
  <c r="AJ62" i="3"/>
  <c r="AK62" i="3"/>
  <c r="AL62" i="3"/>
  <c r="AM62" i="3"/>
  <c r="AN62" i="3"/>
  <c r="AO62" i="3"/>
  <c r="N4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4" i="3"/>
  <c r="P4" i="3"/>
  <c r="R4" i="3"/>
  <c r="T4" i="3"/>
  <c r="V4" i="3"/>
  <c r="X4" i="3"/>
  <c r="P5" i="3"/>
  <c r="R5" i="3"/>
  <c r="T5" i="3"/>
  <c r="V5" i="3"/>
  <c r="X5" i="3"/>
  <c r="P6" i="3"/>
  <c r="R6" i="3"/>
  <c r="T6" i="3"/>
  <c r="V6" i="3"/>
  <c r="X6" i="3"/>
  <c r="P7" i="3"/>
  <c r="R7" i="3"/>
  <c r="T7" i="3"/>
  <c r="V7" i="3"/>
  <c r="X7" i="3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AS62" i="3"/>
  <c r="AT62" i="3"/>
  <c r="AU62" i="3"/>
  <c r="AW62" i="3"/>
  <c r="AX62" i="3"/>
  <c r="AY62" i="3"/>
  <c r="AZ62" i="3"/>
  <c r="BA62" i="3"/>
  <c r="BB62" i="3"/>
  <c r="BC62" i="3"/>
  <c r="BD62" i="3"/>
  <c r="BE62" i="3"/>
  <c r="BF62" i="3"/>
  <c r="BG62" i="3"/>
  <c r="AS43" i="3"/>
  <c r="AT43" i="3"/>
  <c r="AU43" i="3"/>
  <c r="AW43" i="3"/>
  <c r="AX43" i="3"/>
  <c r="AY43" i="3"/>
  <c r="AZ43" i="3"/>
  <c r="BA43" i="3"/>
  <c r="BB43" i="3"/>
  <c r="BC43" i="3"/>
  <c r="BD43" i="3"/>
  <c r="BE43" i="3"/>
  <c r="BF43" i="3"/>
  <c r="BG43" i="3"/>
  <c r="AS44" i="3"/>
  <c r="AT44" i="3"/>
  <c r="AU44" i="3"/>
  <c r="AW44" i="3"/>
  <c r="AX44" i="3"/>
  <c r="AY44" i="3"/>
  <c r="AZ44" i="3"/>
  <c r="BA44" i="3"/>
  <c r="BB44" i="3"/>
  <c r="BC44" i="3"/>
  <c r="BD44" i="3"/>
  <c r="BE44" i="3"/>
  <c r="BF44" i="3"/>
  <c r="BG44" i="3"/>
  <c r="AS45" i="3"/>
  <c r="AT45" i="3"/>
  <c r="AU45" i="3"/>
  <c r="AW45" i="3"/>
  <c r="AX45" i="3"/>
  <c r="AY45" i="3"/>
  <c r="AZ45" i="3"/>
  <c r="BA45" i="3"/>
  <c r="BB45" i="3"/>
  <c r="BC45" i="3"/>
  <c r="BD45" i="3"/>
  <c r="BE45" i="3"/>
  <c r="BF45" i="3"/>
  <c r="BG45" i="3"/>
  <c r="AS46" i="3"/>
  <c r="AT46" i="3"/>
  <c r="AU46" i="3"/>
  <c r="AW46" i="3"/>
  <c r="AX46" i="3"/>
  <c r="AY46" i="3"/>
  <c r="AZ46" i="3"/>
  <c r="BA46" i="3"/>
  <c r="BB46" i="3"/>
  <c r="BC46" i="3"/>
  <c r="BD46" i="3"/>
  <c r="BE46" i="3"/>
  <c r="BF46" i="3"/>
  <c r="BG46" i="3"/>
  <c r="AS47" i="3"/>
  <c r="AT47" i="3"/>
  <c r="AU47" i="3"/>
  <c r="AW47" i="3"/>
  <c r="AX47" i="3"/>
  <c r="AY47" i="3"/>
  <c r="AZ47" i="3"/>
  <c r="BA47" i="3"/>
  <c r="BB47" i="3"/>
  <c r="BC47" i="3"/>
  <c r="BD47" i="3"/>
  <c r="BE47" i="3"/>
  <c r="BF47" i="3"/>
  <c r="BG47" i="3"/>
  <c r="AS48" i="3"/>
  <c r="AT48" i="3"/>
  <c r="AU48" i="3"/>
  <c r="AW48" i="3"/>
  <c r="AX48" i="3"/>
  <c r="AY48" i="3"/>
  <c r="AZ48" i="3"/>
  <c r="BA48" i="3"/>
  <c r="BB48" i="3"/>
  <c r="BC48" i="3"/>
  <c r="BD48" i="3"/>
  <c r="BE48" i="3"/>
  <c r="BF48" i="3"/>
  <c r="BG48" i="3"/>
  <c r="AS49" i="3"/>
  <c r="AT49" i="3"/>
  <c r="AU49" i="3"/>
  <c r="AW49" i="3"/>
  <c r="AX49" i="3"/>
  <c r="AY49" i="3"/>
  <c r="AZ49" i="3"/>
  <c r="BA49" i="3"/>
  <c r="BB49" i="3"/>
  <c r="BC49" i="3"/>
  <c r="BD49" i="3"/>
  <c r="BE49" i="3"/>
  <c r="BF49" i="3"/>
  <c r="BG49" i="3"/>
  <c r="AS50" i="3"/>
  <c r="AT50" i="3"/>
  <c r="AU50" i="3"/>
  <c r="AW50" i="3"/>
  <c r="AX50" i="3"/>
  <c r="AY50" i="3"/>
  <c r="AZ50" i="3"/>
  <c r="BA50" i="3"/>
  <c r="BB50" i="3"/>
  <c r="BC50" i="3"/>
  <c r="BD50" i="3"/>
  <c r="BE50" i="3"/>
  <c r="BF50" i="3"/>
  <c r="BG50" i="3"/>
  <c r="AS51" i="3"/>
  <c r="AT51" i="3"/>
  <c r="AU51" i="3"/>
  <c r="AW51" i="3"/>
  <c r="AX51" i="3"/>
  <c r="AY51" i="3"/>
  <c r="AZ51" i="3"/>
  <c r="BA51" i="3"/>
  <c r="BB51" i="3"/>
  <c r="BC51" i="3"/>
  <c r="BD51" i="3"/>
  <c r="BE51" i="3"/>
  <c r="BF51" i="3"/>
  <c r="BG51" i="3"/>
  <c r="AS52" i="3"/>
  <c r="AT52" i="3"/>
  <c r="AU52" i="3"/>
  <c r="AW52" i="3"/>
  <c r="AX52" i="3"/>
  <c r="AY52" i="3"/>
  <c r="AZ52" i="3"/>
  <c r="BA52" i="3"/>
  <c r="BB52" i="3"/>
  <c r="BC52" i="3"/>
  <c r="BD52" i="3"/>
  <c r="BE52" i="3"/>
  <c r="BF52" i="3"/>
  <c r="BG52" i="3"/>
  <c r="AS53" i="3"/>
  <c r="AT53" i="3"/>
  <c r="AU53" i="3"/>
  <c r="AW53" i="3"/>
  <c r="AX53" i="3"/>
  <c r="AY53" i="3"/>
  <c r="AZ53" i="3"/>
  <c r="BA53" i="3"/>
  <c r="BB53" i="3"/>
  <c r="BC53" i="3"/>
  <c r="BD53" i="3"/>
  <c r="BE53" i="3"/>
  <c r="BF53" i="3"/>
  <c r="BG53" i="3"/>
  <c r="AS54" i="3"/>
  <c r="AT54" i="3"/>
  <c r="AU54" i="3"/>
  <c r="AW54" i="3"/>
  <c r="AX54" i="3"/>
  <c r="AY54" i="3"/>
  <c r="AZ54" i="3"/>
  <c r="BA54" i="3"/>
  <c r="BB54" i="3"/>
  <c r="BC54" i="3"/>
  <c r="BD54" i="3"/>
  <c r="BE54" i="3"/>
  <c r="BF54" i="3"/>
  <c r="BG54" i="3"/>
  <c r="AS55" i="3"/>
  <c r="AT55" i="3"/>
  <c r="AU55" i="3"/>
  <c r="AW55" i="3"/>
  <c r="AX55" i="3"/>
  <c r="AY55" i="3"/>
  <c r="AZ55" i="3"/>
  <c r="BA55" i="3"/>
  <c r="BB55" i="3"/>
  <c r="BC55" i="3"/>
  <c r="BD55" i="3"/>
  <c r="BE55" i="3"/>
  <c r="BF55" i="3"/>
  <c r="BG55" i="3"/>
  <c r="AS56" i="3"/>
  <c r="AT56" i="3"/>
  <c r="AU56" i="3"/>
  <c r="AW56" i="3"/>
  <c r="AX56" i="3"/>
  <c r="AY56" i="3"/>
  <c r="AZ56" i="3"/>
  <c r="BA56" i="3"/>
  <c r="BB56" i="3"/>
  <c r="BC56" i="3"/>
  <c r="BD56" i="3"/>
  <c r="BE56" i="3"/>
  <c r="BF56" i="3"/>
  <c r="BG56" i="3"/>
  <c r="AS57" i="3"/>
  <c r="AT57" i="3"/>
  <c r="AU57" i="3"/>
  <c r="AW57" i="3"/>
  <c r="AX57" i="3"/>
  <c r="AY57" i="3"/>
  <c r="AZ57" i="3"/>
  <c r="BA57" i="3"/>
  <c r="BB57" i="3"/>
  <c r="BC57" i="3"/>
  <c r="BD57" i="3"/>
  <c r="BE57" i="3"/>
  <c r="BF57" i="3"/>
  <c r="BG57" i="3"/>
  <c r="AS58" i="3"/>
  <c r="AT58" i="3"/>
  <c r="AU58" i="3"/>
  <c r="AW58" i="3"/>
  <c r="AX58" i="3"/>
  <c r="AY58" i="3"/>
  <c r="AZ58" i="3"/>
  <c r="BA58" i="3"/>
  <c r="BB58" i="3"/>
  <c r="BC58" i="3"/>
  <c r="BD58" i="3"/>
  <c r="BE58" i="3"/>
  <c r="BF58" i="3"/>
  <c r="BG58" i="3"/>
  <c r="AS59" i="3"/>
  <c r="AT59" i="3"/>
  <c r="AU59" i="3"/>
  <c r="AW59" i="3"/>
  <c r="AX59" i="3"/>
  <c r="AY59" i="3"/>
  <c r="AZ59" i="3"/>
  <c r="BA59" i="3"/>
  <c r="BB59" i="3"/>
  <c r="BC59" i="3"/>
  <c r="BD59" i="3"/>
  <c r="BE59" i="3"/>
  <c r="BF59" i="3"/>
  <c r="BG59" i="3"/>
  <c r="AS60" i="3"/>
  <c r="AT60" i="3"/>
  <c r="AU60" i="3"/>
  <c r="AW60" i="3"/>
  <c r="AX60" i="3"/>
  <c r="AY60" i="3"/>
  <c r="AZ60" i="3"/>
  <c r="BA60" i="3"/>
  <c r="BB60" i="3"/>
  <c r="BC60" i="3"/>
  <c r="BD60" i="3"/>
  <c r="BE60" i="3"/>
  <c r="BF60" i="3"/>
  <c r="BG60" i="3"/>
  <c r="AS61" i="3"/>
  <c r="AT61" i="3"/>
  <c r="AU61" i="3"/>
  <c r="AW61" i="3"/>
  <c r="AX61" i="3"/>
  <c r="AY61" i="3"/>
  <c r="AZ61" i="3"/>
  <c r="BA61" i="3"/>
  <c r="BB61" i="3"/>
  <c r="BC61" i="3"/>
  <c r="BD61" i="3"/>
  <c r="BE61" i="3"/>
  <c r="BF61" i="3"/>
  <c r="BG61" i="3"/>
  <c r="AS9" i="3"/>
  <c r="AT9" i="3"/>
  <c r="AU9" i="3"/>
  <c r="AW9" i="3"/>
  <c r="AX9" i="3"/>
  <c r="AY9" i="3"/>
  <c r="AZ9" i="3"/>
  <c r="BA9" i="3"/>
  <c r="BB9" i="3"/>
  <c r="BC9" i="3"/>
  <c r="BD9" i="3"/>
  <c r="BE9" i="3"/>
  <c r="BF9" i="3"/>
  <c r="BG9" i="3"/>
  <c r="AS10" i="3"/>
  <c r="AT10" i="3"/>
  <c r="AU10" i="3"/>
  <c r="AW10" i="3"/>
  <c r="AX10" i="3"/>
  <c r="AY10" i="3"/>
  <c r="AZ10" i="3"/>
  <c r="BA10" i="3"/>
  <c r="BB10" i="3"/>
  <c r="BC10" i="3"/>
  <c r="BD10" i="3"/>
  <c r="BE10" i="3"/>
  <c r="BF10" i="3"/>
  <c r="BG10" i="3"/>
  <c r="AS11" i="3"/>
  <c r="AT11" i="3"/>
  <c r="AU11" i="3"/>
  <c r="AW11" i="3"/>
  <c r="AX11" i="3"/>
  <c r="AY11" i="3"/>
  <c r="AZ11" i="3"/>
  <c r="BA11" i="3"/>
  <c r="BB11" i="3"/>
  <c r="BC11" i="3"/>
  <c r="BD11" i="3"/>
  <c r="BE11" i="3"/>
  <c r="BF11" i="3"/>
  <c r="BG11" i="3"/>
  <c r="AS12" i="3"/>
  <c r="AT12" i="3"/>
  <c r="AU12" i="3"/>
  <c r="AW12" i="3"/>
  <c r="AX12" i="3"/>
  <c r="AY12" i="3"/>
  <c r="AZ12" i="3"/>
  <c r="BA12" i="3"/>
  <c r="BB12" i="3"/>
  <c r="BC12" i="3"/>
  <c r="BD12" i="3"/>
  <c r="BE12" i="3"/>
  <c r="BF12" i="3"/>
  <c r="BG12" i="3"/>
  <c r="AS13" i="3"/>
  <c r="AT13" i="3"/>
  <c r="AU13" i="3"/>
  <c r="AW13" i="3"/>
  <c r="AX13" i="3"/>
  <c r="AY13" i="3"/>
  <c r="AZ13" i="3"/>
  <c r="BA13" i="3"/>
  <c r="BB13" i="3"/>
  <c r="BC13" i="3"/>
  <c r="BD13" i="3"/>
  <c r="BE13" i="3"/>
  <c r="BF13" i="3"/>
  <c r="BG13" i="3"/>
  <c r="AS14" i="3"/>
  <c r="AT14" i="3"/>
  <c r="AU14" i="3"/>
  <c r="AW14" i="3"/>
  <c r="AX14" i="3"/>
  <c r="AY14" i="3"/>
  <c r="AZ14" i="3"/>
  <c r="BA14" i="3"/>
  <c r="BB14" i="3"/>
  <c r="BC14" i="3"/>
  <c r="BD14" i="3"/>
  <c r="BE14" i="3"/>
  <c r="BF14" i="3"/>
  <c r="BG14" i="3"/>
  <c r="AS15" i="3"/>
  <c r="AT15" i="3"/>
  <c r="AU15" i="3"/>
  <c r="AW15" i="3"/>
  <c r="AX15" i="3"/>
  <c r="AY15" i="3"/>
  <c r="AZ15" i="3"/>
  <c r="BA15" i="3"/>
  <c r="BB15" i="3"/>
  <c r="BC15" i="3"/>
  <c r="BD15" i="3"/>
  <c r="BE15" i="3"/>
  <c r="BF15" i="3"/>
  <c r="BG15" i="3"/>
  <c r="AS16" i="3"/>
  <c r="AT16" i="3"/>
  <c r="AU16" i="3"/>
  <c r="AW16" i="3"/>
  <c r="AX16" i="3"/>
  <c r="AY16" i="3"/>
  <c r="AZ16" i="3"/>
  <c r="BA16" i="3"/>
  <c r="BB16" i="3"/>
  <c r="BC16" i="3"/>
  <c r="BD16" i="3"/>
  <c r="BE16" i="3"/>
  <c r="BF16" i="3"/>
  <c r="BG16" i="3"/>
  <c r="AS17" i="3"/>
  <c r="AT17" i="3"/>
  <c r="AU17" i="3"/>
  <c r="AW17" i="3"/>
  <c r="AX17" i="3"/>
  <c r="AY17" i="3"/>
  <c r="AZ17" i="3"/>
  <c r="BA17" i="3"/>
  <c r="BB17" i="3"/>
  <c r="BC17" i="3"/>
  <c r="BD17" i="3"/>
  <c r="BE17" i="3"/>
  <c r="BF17" i="3"/>
  <c r="BG17" i="3"/>
  <c r="AS18" i="3"/>
  <c r="AT18" i="3"/>
  <c r="AU18" i="3"/>
  <c r="AW18" i="3"/>
  <c r="AX18" i="3"/>
  <c r="AY18" i="3"/>
  <c r="AZ18" i="3"/>
  <c r="BA18" i="3"/>
  <c r="BB18" i="3"/>
  <c r="BC18" i="3"/>
  <c r="BD18" i="3"/>
  <c r="BE18" i="3"/>
  <c r="BF18" i="3"/>
  <c r="BG18" i="3"/>
  <c r="AS19" i="3"/>
  <c r="AT19" i="3"/>
  <c r="AU19" i="3"/>
  <c r="AW19" i="3"/>
  <c r="AX19" i="3"/>
  <c r="AY19" i="3"/>
  <c r="AZ19" i="3"/>
  <c r="BA19" i="3"/>
  <c r="BB19" i="3"/>
  <c r="BC19" i="3"/>
  <c r="BD19" i="3"/>
  <c r="BE19" i="3"/>
  <c r="BF19" i="3"/>
  <c r="BG19" i="3"/>
  <c r="AS20" i="3"/>
  <c r="AT20" i="3"/>
  <c r="AU20" i="3"/>
  <c r="AW20" i="3"/>
  <c r="AX20" i="3"/>
  <c r="AY20" i="3"/>
  <c r="AZ20" i="3"/>
  <c r="BA20" i="3"/>
  <c r="BB20" i="3"/>
  <c r="BC20" i="3"/>
  <c r="BD20" i="3"/>
  <c r="BE20" i="3"/>
  <c r="BF20" i="3"/>
  <c r="BG20" i="3"/>
  <c r="AS21" i="3"/>
  <c r="AT21" i="3"/>
  <c r="AU21" i="3"/>
  <c r="AW21" i="3"/>
  <c r="AX21" i="3"/>
  <c r="AY21" i="3"/>
  <c r="AZ21" i="3"/>
  <c r="BA21" i="3"/>
  <c r="BB21" i="3"/>
  <c r="BC21" i="3"/>
  <c r="BD21" i="3"/>
  <c r="BE21" i="3"/>
  <c r="BF21" i="3"/>
  <c r="BG21" i="3"/>
  <c r="AS22" i="3"/>
  <c r="AT22" i="3"/>
  <c r="AU22" i="3"/>
  <c r="AW22" i="3"/>
  <c r="AX22" i="3"/>
  <c r="AY22" i="3"/>
  <c r="AZ22" i="3"/>
  <c r="BA22" i="3"/>
  <c r="BB22" i="3"/>
  <c r="BC22" i="3"/>
  <c r="BD22" i="3"/>
  <c r="BE22" i="3"/>
  <c r="BF22" i="3"/>
  <c r="BG22" i="3"/>
  <c r="AS23" i="3"/>
  <c r="AT23" i="3"/>
  <c r="AU23" i="3"/>
  <c r="AW23" i="3"/>
  <c r="AX23" i="3"/>
  <c r="AY23" i="3"/>
  <c r="AZ23" i="3"/>
  <c r="BA23" i="3"/>
  <c r="BB23" i="3"/>
  <c r="BC23" i="3"/>
  <c r="BD23" i="3"/>
  <c r="BE23" i="3"/>
  <c r="BF23" i="3"/>
  <c r="BG23" i="3"/>
  <c r="AS24" i="3"/>
  <c r="AT24" i="3"/>
  <c r="AU24" i="3"/>
  <c r="AW24" i="3"/>
  <c r="AX24" i="3"/>
  <c r="AY24" i="3"/>
  <c r="AZ24" i="3"/>
  <c r="BA24" i="3"/>
  <c r="BB24" i="3"/>
  <c r="BC24" i="3"/>
  <c r="BD24" i="3"/>
  <c r="BE24" i="3"/>
  <c r="BF24" i="3"/>
  <c r="BG24" i="3"/>
  <c r="AS25" i="3"/>
  <c r="AT25" i="3"/>
  <c r="AU25" i="3"/>
  <c r="AW25" i="3"/>
  <c r="AX25" i="3"/>
  <c r="AY25" i="3"/>
  <c r="AZ25" i="3"/>
  <c r="BA25" i="3"/>
  <c r="BB25" i="3"/>
  <c r="BC25" i="3"/>
  <c r="BD25" i="3"/>
  <c r="BE25" i="3"/>
  <c r="BF25" i="3"/>
  <c r="BG25" i="3"/>
  <c r="AS26" i="3"/>
  <c r="AT26" i="3"/>
  <c r="AU26" i="3"/>
  <c r="AW26" i="3"/>
  <c r="AX26" i="3"/>
  <c r="AY26" i="3"/>
  <c r="AZ26" i="3"/>
  <c r="BA26" i="3"/>
  <c r="BB26" i="3"/>
  <c r="BC26" i="3"/>
  <c r="BD26" i="3"/>
  <c r="BE26" i="3"/>
  <c r="BF26" i="3"/>
  <c r="BG26" i="3"/>
  <c r="AS27" i="3"/>
  <c r="AT27" i="3"/>
  <c r="AU27" i="3"/>
  <c r="AW27" i="3"/>
  <c r="AX27" i="3"/>
  <c r="AY27" i="3"/>
  <c r="AZ27" i="3"/>
  <c r="BA27" i="3"/>
  <c r="BB27" i="3"/>
  <c r="BC27" i="3"/>
  <c r="BD27" i="3"/>
  <c r="BE27" i="3"/>
  <c r="BF27" i="3"/>
  <c r="BG27" i="3"/>
  <c r="AS28" i="3"/>
  <c r="AT28" i="3"/>
  <c r="AU28" i="3"/>
  <c r="AW28" i="3"/>
  <c r="AX28" i="3"/>
  <c r="AY28" i="3"/>
  <c r="AZ28" i="3"/>
  <c r="BA28" i="3"/>
  <c r="BB28" i="3"/>
  <c r="BC28" i="3"/>
  <c r="BD28" i="3"/>
  <c r="BE28" i="3"/>
  <c r="BF28" i="3"/>
  <c r="BG28" i="3"/>
  <c r="AS29" i="3"/>
  <c r="AT29" i="3"/>
  <c r="AU29" i="3"/>
  <c r="AW29" i="3"/>
  <c r="AX29" i="3"/>
  <c r="AY29" i="3"/>
  <c r="AZ29" i="3"/>
  <c r="BA29" i="3"/>
  <c r="BB29" i="3"/>
  <c r="BC29" i="3"/>
  <c r="BD29" i="3"/>
  <c r="BE29" i="3"/>
  <c r="BF29" i="3"/>
  <c r="BG29" i="3"/>
  <c r="AS30" i="3"/>
  <c r="AT30" i="3"/>
  <c r="AU30" i="3"/>
  <c r="AW30" i="3"/>
  <c r="AX30" i="3"/>
  <c r="AY30" i="3"/>
  <c r="AZ30" i="3"/>
  <c r="BA30" i="3"/>
  <c r="BB30" i="3"/>
  <c r="BC30" i="3"/>
  <c r="BD30" i="3"/>
  <c r="BE30" i="3"/>
  <c r="BF30" i="3"/>
  <c r="BG30" i="3"/>
  <c r="AS31" i="3"/>
  <c r="AT31" i="3"/>
  <c r="AU31" i="3"/>
  <c r="AW31" i="3"/>
  <c r="AX31" i="3"/>
  <c r="AY31" i="3"/>
  <c r="AZ31" i="3"/>
  <c r="BA31" i="3"/>
  <c r="BB31" i="3"/>
  <c r="BC31" i="3"/>
  <c r="BD31" i="3"/>
  <c r="BE31" i="3"/>
  <c r="BF31" i="3"/>
  <c r="BG31" i="3"/>
  <c r="AS32" i="3"/>
  <c r="AT32" i="3"/>
  <c r="AU32" i="3"/>
  <c r="AW32" i="3"/>
  <c r="AX32" i="3"/>
  <c r="AY32" i="3"/>
  <c r="AZ32" i="3"/>
  <c r="BA32" i="3"/>
  <c r="BB32" i="3"/>
  <c r="BC32" i="3"/>
  <c r="BD32" i="3"/>
  <c r="BE32" i="3"/>
  <c r="BF32" i="3"/>
  <c r="BG32" i="3"/>
  <c r="AS33" i="3"/>
  <c r="AT33" i="3"/>
  <c r="AU33" i="3"/>
  <c r="AW33" i="3"/>
  <c r="AX33" i="3"/>
  <c r="AY33" i="3"/>
  <c r="AZ33" i="3"/>
  <c r="BA33" i="3"/>
  <c r="BB33" i="3"/>
  <c r="BC33" i="3"/>
  <c r="BD33" i="3"/>
  <c r="BE33" i="3"/>
  <c r="BF33" i="3"/>
  <c r="BG33" i="3"/>
  <c r="AS34" i="3"/>
  <c r="AT34" i="3"/>
  <c r="AU34" i="3"/>
  <c r="AW34" i="3"/>
  <c r="AX34" i="3"/>
  <c r="AY34" i="3"/>
  <c r="AZ34" i="3"/>
  <c r="BA34" i="3"/>
  <c r="BB34" i="3"/>
  <c r="BC34" i="3"/>
  <c r="BD34" i="3"/>
  <c r="BE34" i="3"/>
  <c r="BF34" i="3"/>
  <c r="BG34" i="3"/>
  <c r="AS35" i="3"/>
  <c r="AT35" i="3"/>
  <c r="AU35" i="3"/>
  <c r="AW35" i="3"/>
  <c r="AX35" i="3"/>
  <c r="AY35" i="3"/>
  <c r="AZ35" i="3"/>
  <c r="BA35" i="3"/>
  <c r="BB35" i="3"/>
  <c r="BC35" i="3"/>
  <c r="BD35" i="3"/>
  <c r="BE35" i="3"/>
  <c r="BF35" i="3"/>
  <c r="BG35" i="3"/>
  <c r="AS36" i="3"/>
  <c r="AT36" i="3"/>
  <c r="AU36" i="3"/>
  <c r="AW36" i="3"/>
  <c r="AX36" i="3"/>
  <c r="AY36" i="3"/>
  <c r="AZ36" i="3"/>
  <c r="BA36" i="3"/>
  <c r="BB36" i="3"/>
  <c r="BC36" i="3"/>
  <c r="BD36" i="3"/>
  <c r="BE36" i="3"/>
  <c r="BF36" i="3"/>
  <c r="BG36" i="3"/>
  <c r="AS37" i="3"/>
  <c r="AT37" i="3"/>
  <c r="AU37" i="3"/>
  <c r="AW37" i="3"/>
  <c r="AX37" i="3"/>
  <c r="AY37" i="3"/>
  <c r="AZ37" i="3"/>
  <c r="BA37" i="3"/>
  <c r="BB37" i="3"/>
  <c r="BC37" i="3"/>
  <c r="BD37" i="3"/>
  <c r="BE37" i="3"/>
  <c r="BF37" i="3"/>
  <c r="BG37" i="3"/>
  <c r="AS38" i="3"/>
  <c r="AT38" i="3"/>
  <c r="AU38" i="3"/>
  <c r="AW38" i="3"/>
  <c r="AX38" i="3"/>
  <c r="AY38" i="3"/>
  <c r="AZ38" i="3"/>
  <c r="BA38" i="3"/>
  <c r="BB38" i="3"/>
  <c r="BC38" i="3"/>
  <c r="BD38" i="3"/>
  <c r="BE38" i="3"/>
  <c r="BF38" i="3"/>
  <c r="BG38" i="3"/>
  <c r="AS39" i="3"/>
  <c r="AT39" i="3"/>
  <c r="AU39" i="3"/>
  <c r="AW39" i="3"/>
  <c r="AX39" i="3"/>
  <c r="AY39" i="3"/>
  <c r="AZ39" i="3"/>
  <c r="BA39" i="3"/>
  <c r="BB39" i="3"/>
  <c r="BC39" i="3"/>
  <c r="BD39" i="3"/>
  <c r="BE39" i="3"/>
  <c r="BF39" i="3"/>
  <c r="BG39" i="3"/>
  <c r="AS40" i="3"/>
  <c r="AT40" i="3"/>
  <c r="AU40" i="3"/>
  <c r="AW40" i="3"/>
  <c r="AX40" i="3"/>
  <c r="AY40" i="3"/>
  <c r="AZ40" i="3"/>
  <c r="BA40" i="3"/>
  <c r="BB40" i="3"/>
  <c r="BC40" i="3"/>
  <c r="BD40" i="3"/>
  <c r="BE40" i="3"/>
  <c r="BF40" i="3"/>
  <c r="BG40" i="3"/>
  <c r="AS41" i="3"/>
  <c r="AT41" i="3"/>
  <c r="AU41" i="3"/>
  <c r="AW41" i="3"/>
  <c r="AX41" i="3"/>
  <c r="AY41" i="3"/>
  <c r="AZ41" i="3"/>
  <c r="BA41" i="3"/>
  <c r="BB41" i="3"/>
  <c r="BC41" i="3"/>
  <c r="BD41" i="3"/>
  <c r="BE41" i="3"/>
  <c r="BF41" i="3"/>
  <c r="BG41" i="3"/>
  <c r="AS42" i="3"/>
  <c r="AT42" i="3"/>
  <c r="AU42" i="3"/>
  <c r="AW42" i="3"/>
  <c r="AX42" i="3"/>
  <c r="AY42" i="3"/>
  <c r="AZ42" i="3"/>
  <c r="BA42" i="3"/>
  <c r="BB42" i="3"/>
  <c r="BC42" i="3"/>
  <c r="BD42" i="3"/>
  <c r="BE42" i="3"/>
  <c r="BF42" i="3"/>
  <c r="BG42" i="3"/>
  <c r="AS5" i="3"/>
  <c r="AT5" i="3"/>
  <c r="AU5" i="3"/>
  <c r="AW5" i="3"/>
  <c r="AX5" i="3"/>
  <c r="AY5" i="3"/>
  <c r="AZ5" i="3"/>
  <c r="BA5" i="3"/>
  <c r="BB5" i="3"/>
  <c r="BC5" i="3"/>
  <c r="BD5" i="3"/>
  <c r="BE5" i="3"/>
  <c r="BF5" i="3"/>
  <c r="BG5" i="3"/>
  <c r="AS6" i="3"/>
  <c r="AT6" i="3"/>
  <c r="AU6" i="3"/>
  <c r="AW6" i="3"/>
  <c r="AX6" i="3"/>
  <c r="AY6" i="3"/>
  <c r="AZ6" i="3"/>
  <c r="BA6" i="3"/>
  <c r="BB6" i="3"/>
  <c r="BC6" i="3"/>
  <c r="BD6" i="3"/>
  <c r="BE6" i="3"/>
  <c r="BF6" i="3"/>
  <c r="BG6" i="3"/>
  <c r="AS7" i="3"/>
  <c r="AT7" i="3"/>
  <c r="AU7" i="3"/>
  <c r="AW7" i="3"/>
  <c r="AX7" i="3"/>
  <c r="AY7" i="3"/>
  <c r="AZ7" i="3"/>
  <c r="BA7" i="3"/>
  <c r="BB7" i="3"/>
  <c r="BC7" i="3"/>
  <c r="BD7" i="3"/>
  <c r="BE7" i="3"/>
  <c r="BF7" i="3"/>
  <c r="BG7" i="3"/>
  <c r="AS8" i="3"/>
  <c r="AT8" i="3"/>
  <c r="AU8" i="3"/>
  <c r="AW8" i="3"/>
  <c r="AX8" i="3"/>
  <c r="AY8" i="3"/>
  <c r="AZ8" i="3"/>
  <c r="BA8" i="3"/>
  <c r="BB8" i="3"/>
  <c r="BC8" i="3"/>
  <c r="BD8" i="3"/>
  <c r="BE8" i="3"/>
  <c r="BF8" i="3"/>
  <c r="BG8" i="3"/>
  <c r="AM4" i="3"/>
  <c r="BE4" i="3"/>
  <c r="AN4" i="3"/>
  <c r="BF4" i="3"/>
  <c r="AO4" i="3"/>
  <c r="BG4" i="3"/>
  <c r="X62" i="3"/>
  <c r="V62" i="3"/>
  <c r="T62" i="3"/>
  <c r="R62" i="3"/>
  <c r="P62" i="3"/>
  <c r="X61" i="3"/>
  <c r="V61" i="3"/>
  <c r="T61" i="3"/>
  <c r="R61" i="3"/>
  <c r="P61" i="3"/>
  <c r="X60" i="3"/>
  <c r="V60" i="3"/>
  <c r="T60" i="3"/>
  <c r="R60" i="3"/>
  <c r="P60" i="3"/>
  <c r="X59" i="3"/>
  <c r="V59" i="3"/>
  <c r="T59" i="3"/>
  <c r="R59" i="3"/>
  <c r="P59" i="3"/>
  <c r="X58" i="3"/>
  <c r="V58" i="3"/>
  <c r="T58" i="3"/>
  <c r="R58" i="3"/>
  <c r="P58" i="3"/>
  <c r="X57" i="3"/>
  <c r="V57" i="3"/>
  <c r="T57" i="3"/>
  <c r="R57" i="3"/>
  <c r="P57" i="3"/>
  <c r="X56" i="3"/>
  <c r="V56" i="3"/>
  <c r="T56" i="3"/>
  <c r="R56" i="3"/>
  <c r="P56" i="3"/>
  <c r="X55" i="3"/>
  <c r="V55" i="3"/>
  <c r="T55" i="3"/>
  <c r="R55" i="3"/>
  <c r="P55" i="3"/>
  <c r="X54" i="3"/>
  <c r="V54" i="3"/>
  <c r="T54" i="3"/>
  <c r="R54" i="3"/>
  <c r="P54" i="3"/>
  <c r="X53" i="3"/>
  <c r="V53" i="3"/>
  <c r="T53" i="3"/>
  <c r="R53" i="3"/>
  <c r="P53" i="3"/>
  <c r="X52" i="3"/>
  <c r="V52" i="3"/>
  <c r="T52" i="3"/>
  <c r="R52" i="3"/>
  <c r="P52" i="3"/>
  <c r="X51" i="3"/>
  <c r="V51" i="3"/>
  <c r="T51" i="3"/>
  <c r="R51" i="3"/>
  <c r="P51" i="3"/>
  <c r="X50" i="3"/>
  <c r="V50" i="3"/>
  <c r="T50" i="3"/>
  <c r="R50" i="3"/>
  <c r="P50" i="3"/>
  <c r="X49" i="3"/>
  <c r="V49" i="3"/>
  <c r="T49" i="3"/>
  <c r="R49" i="3"/>
  <c r="P49" i="3"/>
  <c r="X48" i="3"/>
  <c r="V48" i="3"/>
  <c r="T48" i="3"/>
  <c r="R48" i="3"/>
  <c r="P48" i="3"/>
  <c r="X47" i="3"/>
  <c r="V47" i="3"/>
  <c r="T47" i="3"/>
  <c r="R47" i="3"/>
  <c r="P47" i="3"/>
  <c r="X46" i="3"/>
  <c r="V46" i="3"/>
  <c r="T46" i="3"/>
  <c r="R46" i="3"/>
  <c r="P46" i="3"/>
  <c r="X45" i="3"/>
  <c r="V45" i="3"/>
  <c r="T45" i="3"/>
  <c r="R45" i="3"/>
  <c r="P45" i="3"/>
  <c r="X44" i="3"/>
  <c r="V44" i="3"/>
  <c r="T44" i="3"/>
  <c r="R44" i="3"/>
  <c r="P44" i="3"/>
  <c r="X43" i="3"/>
  <c r="V43" i="3"/>
  <c r="T43" i="3"/>
  <c r="R43" i="3"/>
  <c r="P43" i="3"/>
  <c r="X42" i="3"/>
  <c r="V42" i="3"/>
  <c r="T42" i="3"/>
  <c r="R42" i="3"/>
  <c r="P42" i="3"/>
  <c r="X41" i="3"/>
  <c r="V41" i="3"/>
  <c r="T41" i="3"/>
  <c r="R41" i="3"/>
  <c r="P41" i="3"/>
  <c r="X40" i="3"/>
  <c r="V40" i="3"/>
  <c r="T40" i="3"/>
  <c r="R40" i="3"/>
  <c r="P40" i="3"/>
  <c r="X39" i="3"/>
  <c r="V39" i="3"/>
  <c r="T39" i="3"/>
  <c r="R39" i="3"/>
  <c r="P39" i="3"/>
  <c r="X38" i="3"/>
  <c r="V38" i="3"/>
  <c r="T38" i="3"/>
  <c r="R38" i="3"/>
  <c r="P38" i="3"/>
  <c r="X37" i="3"/>
  <c r="V37" i="3"/>
  <c r="T37" i="3"/>
  <c r="R37" i="3"/>
  <c r="P37" i="3"/>
  <c r="X36" i="3"/>
  <c r="V36" i="3"/>
  <c r="T36" i="3"/>
  <c r="R36" i="3"/>
  <c r="P36" i="3"/>
  <c r="X35" i="3"/>
  <c r="V35" i="3"/>
  <c r="T35" i="3"/>
  <c r="R35" i="3"/>
  <c r="P35" i="3"/>
  <c r="X34" i="3"/>
  <c r="V34" i="3"/>
  <c r="T34" i="3"/>
  <c r="R34" i="3"/>
  <c r="P34" i="3"/>
  <c r="X33" i="3"/>
  <c r="V33" i="3"/>
  <c r="T33" i="3"/>
  <c r="R33" i="3"/>
  <c r="P33" i="3"/>
  <c r="X32" i="3"/>
  <c r="V32" i="3"/>
  <c r="T32" i="3"/>
  <c r="R32" i="3"/>
  <c r="P32" i="3"/>
  <c r="X31" i="3"/>
  <c r="V31" i="3"/>
  <c r="T31" i="3"/>
  <c r="R31" i="3"/>
  <c r="P31" i="3"/>
  <c r="X30" i="3"/>
  <c r="V30" i="3"/>
  <c r="T30" i="3"/>
  <c r="R30" i="3"/>
  <c r="P30" i="3"/>
  <c r="X29" i="3"/>
  <c r="V29" i="3"/>
  <c r="T29" i="3"/>
  <c r="R29" i="3"/>
  <c r="P29" i="3"/>
  <c r="X28" i="3"/>
  <c r="V28" i="3"/>
  <c r="T28" i="3"/>
  <c r="R28" i="3"/>
  <c r="P28" i="3"/>
  <c r="X27" i="3"/>
  <c r="V27" i="3"/>
  <c r="T27" i="3"/>
  <c r="R27" i="3"/>
  <c r="P27" i="3"/>
  <c r="X26" i="3"/>
  <c r="V26" i="3"/>
  <c r="T26" i="3"/>
  <c r="R26" i="3"/>
  <c r="P26" i="3"/>
  <c r="X25" i="3"/>
  <c r="V25" i="3"/>
  <c r="T25" i="3"/>
  <c r="R25" i="3"/>
  <c r="P25" i="3"/>
  <c r="X24" i="3"/>
  <c r="V24" i="3"/>
  <c r="T24" i="3"/>
  <c r="R24" i="3"/>
  <c r="P24" i="3"/>
  <c r="X23" i="3"/>
  <c r="V23" i="3"/>
  <c r="T23" i="3"/>
  <c r="R23" i="3"/>
  <c r="P23" i="3"/>
  <c r="X22" i="3"/>
  <c r="V22" i="3"/>
  <c r="T22" i="3"/>
  <c r="R22" i="3"/>
  <c r="P22" i="3"/>
  <c r="X21" i="3"/>
  <c r="V21" i="3"/>
  <c r="T21" i="3"/>
  <c r="R21" i="3"/>
  <c r="P21" i="3"/>
  <c r="X20" i="3"/>
  <c r="V20" i="3"/>
  <c r="T20" i="3"/>
  <c r="R20" i="3"/>
  <c r="P20" i="3"/>
  <c r="X19" i="3"/>
  <c r="V19" i="3"/>
  <c r="T19" i="3"/>
  <c r="R19" i="3"/>
  <c r="P19" i="3"/>
  <c r="X18" i="3"/>
  <c r="V18" i="3"/>
  <c r="T18" i="3"/>
  <c r="R18" i="3"/>
  <c r="P18" i="3"/>
  <c r="X17" i="3"/>
  <c r="V17" i="3"/>
  <c r="T17" i="3"/>
  <c r="R17" i="3"/>
  <c r="P17" i="3"/>
  <c r="X16" i="3"/>
  <c r="V16" i="3"/>
  <c r="T16" i="3"/>
  <c r="R16" i="3"/>
  <c r="P16" i="3"/>
  <c r="X15" i="3"/>
  <c r="V15" i="3"/>
  <c r="T15" i="3"/>
  <c r="R15" i="3"/>
  <c r="P15" i="3"/>
  <c r="X14" i="3"/>
  <c r="V14" i="3"/>
  <c r="T14" i="3"/>
  <c r="R14" i="3"/>
  <c r="P14" i="3"/>
  <c r="X13" i="3"/>
  <c r="V13" i="3"/>
  <c r="T13" i="3"/>
  <c r="R13" i="3"/>
  <c r="P13" i="3"/>
  <c r="X12" i="3"/>
  <c r="V12" i="3"/>
  <c r="T12" i="3"/>
  <c r="R12" i="3"/>
  <c r="P12" i="3"/>
  <c r="X11" i="3"/>
  <c r="V11" i="3"/>
  <c r="T11" i="3"/>
  <c r="R11" i="3"/>
  <c r="P11" i="3"/>
  <c r="X10" i="3"/>
  <c r="V10" i="3"/>
  <c r="T10" i="3"/>
  <c r="R10" i="3"/>
  <c r="P10" i="3"/>
  <c r="X9" i="3"/>
  <c r="V9" i="3"/>
  <c r="T9" i="3"/>
  <c r="R9" i="3"/>
  <c r="P9" i="3"/>
  <c r="X8" i="3"/>
  <c r="V8" i="3"/>
  <c r="T8" i="3"/>
  <c r="R8" i="3"/>
  <c r="P8" i="3"/>
  <c r="AL4" i="3"/>
  <c r="BD4" i="3"/>
  <c r="AK4" i="3"/>
  <c r="BC4" i="3"/>
  <c r="AJ4" i="3"/>
  <c r="BB4" i="3"/>
  <c r="AI4" i="3"/>
  <c r="BA4" i="3"/>
  <c r="AH4" i="3"/>
  <c r="AZ4" i="3"/>
  <c r="AG4" i="3"/>
  <c r="AY4" i="3"/>
  <c r="AF4" i="3"/>
  <c r="AX4" i="3"/>
  <c r="AE4" i="3"/>
  <c r="AW4" i="3"/>
  <c r="AC4" i="3"/>
  <c r="AU4" i="3"/>
  <c r="AB4" i="3"/>
  <c r="AT4" i="3"/>
  <c r="AA4" i="3"/>
  <c r="AS4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F30" i="9"/>
  <c r="F28" i="9"/>
  <c r="E30" i="9"/>
  <c r="E24" i="9"/>
  <c r="N51" i="2"/>
  <c r="B30" i="9"/>
  <c r="C15" i="9"/>
  <c r="E5" i="3"/>
  <c r="AD5" i="3"/>
  <c r="AV5" i="3"/>
  <c r="E4" i="9"/>
  <c r="D22" i="9"/>
  <c r="C5" i="9"/>
  <c r="B19" i="9"/>
  <c r="C18" i="9"/>
  <c r="C10" i="9"/>
  <c r="C17" i="9"/>
  <c r="C9" i="9"/>
  <c r="C16" i="9"/>
  <c r="C6" i="9"/>
  <c r="C12" i="9"/>
  <c r="E5" i="9"/>
  <c r="C11" i="9"/>
  <c r="D20" i="9"/>
  <c r="D24" i="9"/>
  <c r="M51" i="2"/>
  <c r="D26" i="9"/>
  <c r="C13" i="9"/>
  <c r="C3" i="9"/>
  <c r="C7" i="9"/>
  <c r="C14" i="9"/>
  <c r="E3" i="9"/>
  <c r="E7" i="9"/>
  <c r="E6" i="9"/>
  <c r="C4" i="9"/>
  <c r="C8" i="9"/>
  <c r="B18" i="9"/>
  <c r="D3" i="9"/>
  <c r="D4" i="9"/>
  <c r="D5" i="9"/>
  <c r="D6" i="9"/>
  <c r="D7" i="9"/>
  <c r="B9" i="9"/>
  <c r="B11" i="9"/>
  <c r="B13" i="9"/>
  <c r="B15" i="9"/>
  <c r="B17" i="9"/>
  <c r="C19" i="9"/>
  <c r="L46" i="2"/>
  <c r="K46" i="2"/>
  <c r="L45" i="2"/>
  <c r="E21" i="9"/>
  <c r="E23" i="9"/>
  <c r="N50" i="2"/>
  <c r="E25" i="9"/>
  <c r="F2" i="3"/>
  <c r="E4" i="3"/>
  <c r="AD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D23" i="9"/>
  <c r="D21" i="9"/>
  <c r="D25" i="9"/>
  <c r="B3" i="9"/>
  <c r="B4" i="9"/>
  <c r="B5" i="9"/>
  <c r="B6" i="9"/>
  <c r="B7" i="9"/>
  <c r="B8" i="9"/>
  <c r="B10" i="9"/>
  <c r="B12" i="9"/>
  <c r="B14" i="9"/>
  <c r="B16" i="9"/>
  <c r="E20" i="9"/>
  <c r="E22" i="9"/>
  <c r="N49" i="2"/>
  <c r="M49" i="2"/>
  <c r="E26" i="9"/>
  <c r="N33" i="2"/>
  <c r="M33" i="2"/>
  <c r="AD62" i="3"/>
  <c r="AV62" i="3"/>
  <c r="AD58" i="3"/>
  <c r="AV58" i="3"/>
  <c r="AD54" i="3"/>
  <c r="AV54" i="3"/>
  <c r="AD50" i="3"/>
  <c r="AV50" i="3"/>
  <c r="AD46" i="3"/>
  <c r="AV46" i="3"/>
  <c r="AD42" i="3"/>
  <c r="AV42" i="3"/>
  <c r="AD38" i="3"/>
  <c r="AV38" i="3"/>
  <c r="AD34" i="3"/>
  <c r="AV34" i="3"/>
  <c r="AD30" i="3"/>
  <c r="AV30" i="3"/>
  <c r="AD26" i="3"/>
  <c r="AV26" i="3"/>
  <c r="AD22" i="3"/>
  <c r="AV22" i="3"/>
  <c r="AD18" i="3"/>
  <c r="AV18" i="3"/>
  <c r="AD14" i="3"/>
  <c r="AV14" i="3"/>
  <c r="AD10" i="3"/>
  <c r="AV10" i="3"/>
  <c r="AD6" i="3"/>
  <c r="AV6" i="3"/>
  <c r="AD61" i="3"/>
  <c r="AV61" i="3"/>
  <c r="AD57" i="3"/>
  <c r="AV57" i="3"/>
  <c r="AD53" i="3"/>
  <c r="AV53" i="3"/>
  <c r="AD49" i="3"/>
  <c r="AV49" i="3"/>
  <c r="AD45" i="3"/>
  <c r="AV45" i="3"/>
  <c r="AD41" i="3"/>
  <c r="AV41" i="3"/>
  <c r="AD37" i="3"/>
  <c r="AV37" i="3"/>
  <c r="AD33" i="3"/>
  <c r="AV33" i="3"/>
  <c r="AD29" i="3"/>
  <c r="AV29" i="3"/>
  <c r="AD25" i="3"/>
  <c r="AV25" i="3"/>
  <c r="AD21" i="3"/>
  <c r="AV21" i="3"/>
  <c r="AD17" i="3"/>
  <c r="AV17" i="3"/>
  <c r="AD13" i="3"/>
  <c r="AV13" i="3"/>
  <c r="AD9" i="3"/>
  <c r="AV9" i="3"/>
  <c r="AD60" i="3"/>
  <c r="AV60" i="3"/>
  <c r="AD56" i="3"/>
  <c r="AV56" i="3"/>
  <c r="AD52" i="3"/>
  <c r="AV52" i="3"/>
  <c r="AD48" i="3"/>
  <c r="AV48" i="3"/>
  <c r="AD44" i="3"/>
  <c r="AV44" i="3"/>
  <c r="AD40" i="3"/>
  <c r="AV40" i="3"/>
  <c r="AD36" i="3"/>
  <c r="AV36" i="3"/>
  <c r="AD32" i="3"/>
  <c r="AV32" i="3"/>
  <c r="AD28" i="3"/>
  <c r="AV28" i="3"/>
  <c r="AD24" i="3"/>
  <c r="AV24" i="3"/>
  <c r="AD20" i="3"/>
  <c r="AV20" i="3"/>
  <c r="AD16" i="3"/>
  <c r="AV16" i="3"/>
  <c r="AD12" i="3"/>
  <c r="AV12" i="3"/>
  <c r="AD8" i="3"/>
  <c r="AV8" i="3"/>
  <c r="AD59" i="3"/>
  <c r="AV59" i="3"/>
  <c r="AD55" i="3"/>
  <c r="AV55" i="3"/>
  <c r="AD51" i="3"/>
  <c r="AV51" i="3"/>
  <c r="AD47" i="3"/>
  <c r="AV47" i="3"/>
  <c r="AD43" i="3"/>
  <c r="AV43" i="3"/>
  <c r="AD39" i="3"/>
  <c r="AV39" i="3"/>
  <c r="AD35" i="3"/>
  <c r="AV35" i="3"/>
  <c r="AD31" i="3"/>
  <c r="AV31" i="3"/>
  <c r="AD27" i="3"/>
  <c r="AV27" i="3"/>
  <c r="AD23" i="3"/>
  <c r="AV23" i="3"/>
  <c r="AD19" i="3"/>
  <c r="AV19" i="3"/>
  <c r="AD15" i="3"/>
  <c r="AV15" i="3"/>
  <c r="AD11" i="3"/>
  <c r="AV11" i="3"/>
  <c r="AD7" i="3"/>
  <c r="AV7" i="3"/>
  <c r="M50" i="2"/>
  <c r="L33" i="2"/>
  <c r="K45" i="2"/>
  <c r="L44" i="2"/>
  <c r="K44" i="2"/>
  <c r="L43" i="2"/>
  <c r="K33" i="2"/>
  <c r="N32" i="2"/>
  <c r="M32" i="2"/>
  <c r="N48" i="2"/>
  <c r="M48" i="2"/>
  <c r="N47" i="2"/>
  <c r="M47" i="2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V4" i="3"/>
  <c r="N53" i="2"/>
  <c r="M53" i="2"/>
  <c r="N52" i="2"/>
  <c r="M52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N34" i="2"/>
  <c r="M34" i="2"/>
  <c r="L34" i="2"/>
  <c r="K34" i="2"/>
  <c r="L32" i="2"/>
  <c r="K32" i="2"/>
  <c r="N31" i="2"/>
  <c r="M31" i="2"/>
  <c r="L31" i="2"/>
  <c r="K31" i="2"/>
  <c r="N30" i="2"/>
  <c r="M30" i="2"/>
  <c r="L30" i="2"/>
  <c r="K30" i="2"/>
  <c r="D25" i="2"/>
  <c r="E24" i="2"/>
  <c r="E23" i="2"/>
  <c r="E22" i="2"/>
  <c r="E21" i="2"/>
  <c r="L20" i="2"/>
  <c r="E20" i="2"/>
  <c r="L19" i="2"/>
  <c r="E19" i="2"/>
  <c r="E18" i="2"/>
  <c r="E17" i="2"/>
  <c r="L21" i="2"/>
  <c r="E16" i="2"/>
  <c r="E15" i="2"/>
  <c r="L13" i="2"/>
  <c r="J16" i="2"/>
  <c r="A12" i="2"/>
  <c r="L11" i="2"/>
  <c r="L10" i="2"/>
  <c r="L9" i="2"/>
  <c r="A3" i="7"/>
  <c r="E25" i="2"/>
  <c r="A28" i="2"/>
  <c r="L12" i="2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Bezirk auswählen.
</t>
        </r>
        <r>
          <rPr>
            <b/>
            <sz val="8"/>
            <color indexed="8"/>
            <rFont val="Arial"/>
            <family val="2"/>
            <charset val="238"/>
          </rPr>
          <t xml:space="preserve">Diese Auswahl wird für alle anderen Tabellen automatisch übernommen.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Bezirk auswählen.
</t>
        </r>
        <r>
          <rPr>
            <b/>
            <sz val="8"/>
            <color indexed="8"/>
            <rFont val="Arial"/>
            <family val="2"/>
            <charset val="238"/>
          </rPr>
          <t xml:space="preserve">Diese Auswahl wird für alle anderen Tabellen automatisch übernommen.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2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z. B.: hauptberuflicht Tätig, SRUS-Leitung, Delegationsleitung, etc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Y3" authorId="0" shapeId="0">
      <text>
        <r>
          <rPr>
            <sz val="10"/>
            <color indexed="8"/>
            <rFont val="Times New Roman"/>
            <family val="1"/>
            <charset val="238"/>
          </rPr>
          <t xml:space="preserve">Die Zelle wird rot, wenn bei der Offenen AK - Einzelwettbewerbe nicht genau 3 bzw. 4 Disziplinen angegeben werden.
</t>
        </r>
      </text>
    </comment>
  </commentList>
</comments>
</file>

<file path=xl/comments5.xml><?xml version="1.0" encoding="utf-8"?>
<comments xmlns="http://schemas.openxmlformats.org/spreadsheetml/2006/main">
  <authors>
    <author>Jan Lorenz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Jan Lorenz:</t>
        </r>
        <r>
          <rPr>
            <sz val="9"/>
            <color indexed="81"/>
            <rFont val="Tahoma"/>
            <family val="2"/>
          </rPr>
          <t xml:space="preserve">
Qualifikationsgliederung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Jan Lorenz:</t>
        </r>
        <r>
          <rPr>
            <sz val="9"/>
            <color indexed="81"/>
            <rFont val="Tahoma"/>
            <family val="2"/>
          </rPr>
          <t xml:space="preserve">
Der Mannschaftsname wird automatisch mit der Ortsgruppe ausgefüllt.
Sollten in einer Ortsgruppe mehre Mannschaften in einer Altersklasse starten müssen diese in 
Musterortsgruppe I
Musterortsgruppe II
usw…
umbenannt werden.</t>
        </r>
      </text>
    </comment>
  </commentList>
</comments>
</file>

<file path=xl/sharedStrings.xml><?xml version="1.0" encoding="utf-8"?>
<sst xmlns="http://schemas.openxmlformats.org/spreadsheetml/2006/main" count="1813" uniqueCount="1058">
  <si>
    <r>
      <t xml:space="preserve">Die Tabelle </t>
    </r>
    <r>
      <rPr>
        <b/>
        <sz val="10"/>
        <rFont val="Arial"/>
        <family val="2"/>
        <charset val="238"/>
      </rPr>
      <t>Teilnehmer-Meldung</t>
    </r>
    <r>
      <rPr>
        <sz val="10"/>
        <rFont val="Arial"/>
        <family val="2"/>
        <charset val="238"/>
      </rPr>
      <t xml:space="preserve"> dient zur automatischen Erfassung der Meldung</t>
    </r>
  </si>
  <si>
    <t>Bitte die Struktur der Tabelle nicht verändern,
da sonst die Daten nicht automatisch gelesen werden können !!!</t>
  </si>
  <si>
    <r>
      <t>Altersklasse</t>
    </r>
    <r>
      <rPr>
        <sz val="10"/>
        <rFont val="Arial"/>
        <family val="2"/>
        <charset val="238"/>
      </rPr>
      <t xml:space="preserve"> und bei Einzelteilnehmern die Angabe 
</t>
    </r>
    <r>
      <rPr>
        <b/>
        <sz val="10"/>
        <rFont val="Arial"/>
        <family val="2"/>
        <charset val="238"/>
      </rPr>
      <t>Mannschaft Ja / Nein</t>
    </r>
    <r>
      <rPr>
        <sz val="10"/>
        <rFont val="Arial"/>
        <family val="2"/>
        <charset val="238"/>
      </rPr>
      <t xml:space="preserve"> können ebenfalls über Dropdown-Buttons ausgewählt werden. </t>
    </r>
  </si>
  <si>
    <r>
      <t xml:space="preserve">Für alle Felder mit beschränkten Eingaben werden die zulässigen Werte
als Hilfe angezeigt, sobald das Feld markiert wird.
Bei unzulässiger Eingabe erfolgt eine Fehlermeldung.
Beispiel:
</t>
    </r>
    <r>
      <rPr>
        <b/>
        <sz val="10"/>
        <rFont val="Arial"/>
        <family val="2"/>
        <charset val="238"/>
      </rPr>
      <t>Wettkampf
E</t>
    </r>
    <r>
      <rPr>
        <sz val="10"/>
        <rFont val="Arial"/>
        <family val="2"/>
        <charset val="238"/>
      </rPr>
      <t xml:space="preserve">: Einzel
</t>
    </r>
    <r>
      <rPr>
        <b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: Mannschaft
</t>
    </r>
    <r>
      <rPr>
        <b/>
        <sz val="10"/>
        <rFont val="Arial"/>
        <family val="2"/>
        <charset val="238"/>
      </rPr>
      <t>Geschlecht
W</t>
    </r>
    <r>
      <rPr>
        <sz val="10"/>
        <rFont val="Arial"/>
        <family val="2"/>
        <charset val="238"/>
      </rPr>
      <t xml:space="preserve">: Weiblich
</t>
    </r>
    <r>
      <rPr>
        <b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>: Männlich</t>
    </r>
  </si>
  <si>
    <r>
      <t xml:space="preserve">Die anderen Tabellen bitte entsprechend der Überschriften vollständig mit allen vorgegebenen Feldern ausfüllen.
</t>
    </r>
    <r>
      <rPr>
        <sz val="10"/>
        <rFont val="Arial"/>
        <family val="2"/>
        <charset val="238"/>
      </rPr>
      <t xml:space="preserve">Einzelne Zellen sind mit </t>
    </r>
    <r>
      <rPr>
        <b/>
        <sz val="10"/>
        <rFont val="Arial"/>
        <family val="2"/>
        <charset val="238"/>
      </rPr>
      <t>roten Dreiecken</t>
    </r>
    <r>
      <rPr>
        <sz val="10"/>
        <rFont val="Arial"/>
        <family val="2"/>
        <charset val="238"/>
      </rPr>
      <t xml:space="preserve"> markiert.
Wenn die </t>
    </r>
    <r>
      <rPr>
        <b/>
        <sz val="10"/>
        <rFont val="Arial"/>
        <family val="2"/>
        <charset val="238"/>
      </rPr>
      <t>Maus</t>
    </r>
    <r>
      <rPr>
        <sz val="10"/>
        <rFont val="Arial"/>
        <family val="2"/>
        <charset val="238"/>
      </rPr>
      <t xml:space="preserve"> auf diese bewegt wird, wird ein </t>
    </r>
    <r>
      <rPr>
        <b/>
        <sz val="10"/>
        <rFont val="Arial"/>
        <family val="2"/>
        <charset val="238"/>
      </rPr>
      <t>Hinweis zum jeweiligen Feld</t>
    </r>
    <r>
      <rPr>
        <sz val="10"/>
        <rFont val="Arial"/>
        <family val="2"/>
        <charset val="238"/>
      </rPr>
      <t xml:space="preserve"> eingeblendet.
</t>
    </r>
  </si>
  <si>
    <t>Jugend im DLRG Bezirk</t>
  </si>
  <si>
    <t>Ort, Datum</t>
  </si>
  <si>
    <t>&lt;&lt;</t>
  </si>
  <si>
    <t>Bitte den Bezirk auswählen und das Datum eintragen</t>
  </si>
  <si>
    <t>Aller-Oste</t>
  </si>
  <si>
    <t>Im Niedernfeld 4A</t>
  </si>
  <si>
    <t>Die Anmeldung ist am PC auszufüllen. Hierzu die helltürkisfarbenden Felder mit den entsprechenden Daten ausfüllen.</t>
  </si>
  <si>
    <t>31542 Bad Nenndorf</t>
  </si>
  <si>
    <t>Kontrollliste</t>
  </si>
  <si>
    <t>!</t>
  </si>
  <si>
    <t>Gemeldete Einzelschwimmer</t>
  </si>
  <si>
    <t>+</t>
  </si>
  <si>
    <t>davon starten in Mannschaften</t>
  </si>
  <si>
    <t>-</t>
  </si>
  <si>
    <t>gemeldeten Mannschaftsschwimmer</t>
  </si>
  <si>
    <t>Summe Schwimmer (Einzel+Mann)</t>
  </si>
  <si>
    <t>=</t>
  </si>
  <si>
    <t>Anzahl</t>
  </si>
  <si>
    <t>Gesamtpreis</t>
  </si>
  <si>
    <t>Teilnehmerzahlen eintragen    -&gt; Gesamtpreis wird berechnet.</t>
  </si>
  <si>
    <t>Gemeldete LJTr.</t>
  </si>
  <si>
    <t xml:space="preserve">SchwimmerInnen LSM (à € 25,00) nur Sa </t>
  </si>
  <si>
    <t>Gemeldete LM</t>
  </si>
  <si>
    <t>Gemeldete TN gesamt</t>
  </si>
  <si>
    <t>Gesamt</t>
  </si>
  <si>
    <t>davon vegetarische Kost für</t>
  </si>
  <si>
    <t>Volksbank Schaumburg</t>
  </si>
  <si>
    <t>Übersicht Alterklassen</t>
  </si>
  <si>
    <t>Einzel M</t>
  </si>
  <si>
    <t>Einzel W</t>
  </si>
  <si>
    <t>Mannschaft M</t>
  </si>
  <si>
    <t>Mannschaft W</t>
  </si>
  <si>
    <t>BLZ:</t>
  </si>
  <si>
    <t>255 914 13</t>
  </si>
  <si>
    <t>AK 12</t>
  </si>
  <si>
    <t>Kto-Nr.:</t>
  </si>
  <si>
    <t>AK 13/14</t>
  </si>
  <si>
    <t>Verwendungszweck:</t>
  </si>
  <si>
    <t>AK 15/16</t>
  </si>
  <si>
    <t>AK 17/18</t>
  </si>
  <si>
    <t>DelegationsleiterIn ist</t>
  </si>
  <si>
    <t>AK Offen</t>
  </si>
  <si>
    <t>Anschrift</t>
  </si>
  <si>
    <t>AK 25</t>
  </si>
  <si>
    <t>AK 30</t>
  </si>
  <si>
    <t>Mobil</t>
  </si>
  <si>
    <t>AK 35</t>
  </si>
  <si>
    <t>E-Mail:</t>
  </si>
  <si>
    <t>AK 40</t>
  </si>
  <si>
    <t>AK 45</t>
  </si>
  <si>
    <t>AK 50</t>
  </si>
  <si>
    <t>AK 55</t>
  </si>
  <si>
    <t>AK 60</t>
  </si>
  <si>
    <t>AK 65</t>
  </si>
  <si>
    <t>AK 70</t>
  </si>
  <si>
    <t>AK 75</t>
  </si>
  <si>
    <t>AK 80</t>
  </si>
  <si>
    <t>AK 100</t>
  </si>
  <si>
    <t>AK 120</t>
  </si>
  <si>
    <t>Ort, Datum:</t>
  </si>
  <si>
    <t>AK 140</t>
  </si>
  <si>
    <t>AK 170</t>
  </si>
  <si>
    <t>AK 200</t>
  </si>
  <si>
    <t>AK 240</t>
  </si>
  <si>
    <t>AK 280+</t>
  </si>
  <si>
    <t>Meldezeiten</t>
  </si>
  <si>
    <t>Bezirk</t>
  </si>
  <si>
    <t>Vorname</t>
  </si>
  <si>
    <t>Nachname</t>
  </si>
  <si>
    <t>Platz</t>
  </si>
  <si>
    <t>200 m Hindernis-schwimmen (Zeit)</t>
  </si>
  <si>
    <t>100 m Retten mit Flossen und Gurtretter (Zeit)</t>
  </si>
  <si>
    <t>50 m Retten einer Puppe (Zeit)</t>
  </si>
  <si>
    <t>100 m Kombinierte Rettungs-übung (Zeit)</t>
  </si>
  <si>
    <t>100 m Retten einer Puppe mit Flossen (Zeit)</t>
  </si>
  <si>
    <t>200 m Super Lifesaver (Zeit)</t>
  </si>
  <si>
    <t>Kontrolle AK 17/18 u.off. AK Anz Disz</t>
  </si>
  <si>
    <t>E</t>
  </si>
  <si>
    <t>Mannschaftsname</t>
  </si>
  <si>
    <t>Anzahl Schwimmer</t>
  </si>
  <si>
    <t>M</t>
  </si>
  <si>
    <t>Name</t>
  </si>
  <si>
    <t>PLZ Ort</t>
  </si>
  <si>
    <t>email</t>
  </si>
  <si>
    <t>Telefon</t>
  </si>
  <si>
    <t>Handy</t>
  </si>
  <si>
    <t>Bez</t>
  </si>
  <si>
    <t>Hauptansprechpartner im Bez</t>
  </si>
  <si>
    <t>Zuständig für LM
J: Jugend
Bez: Bezirk</t>
  </si>
  <si>
    <t>Funktion im Bez</t>
  </si>
  <si>
    <t>Straße Hausnummer</t>
  </si>
  <si>
    <t>Fax</t>
  </si>
  <si>
    <t>Bez-Kürzel</t>
  </si>
  <si>
    <t>Altersklasse</t>
  </si>
  <si>
    <t>Wettkampf</t>
  </si>
  <si>
    <t>Geschlecht</t>
  </si>
  <si>
    <t>OG</t>
  </si>
  <si>
    <t>Gl-Nr</t>
  </si>
  <si>
    <t>AO</t>
  </si>
  <si>
    <t xml:space="preserve">Achim e.V. </t>
  </si>
  <si>
    <t>0821015</t>
  </si>
  <si>
    <t>Bezirk Aller-Oste e.V.</t>
  </si>
  <si>
    <t>Braunschweig</t>
  </si>
  <si>
    <t>BS</t>
  </si>
  <si>
    <t>W</t>
  </si>
  <si>
    <t xml:space="preserve">Adelebsen/Dransfeld e.V. </t>
  </si>
  <si>
    <t>0826004</t>
  </si>
  <si>
    <t>Bezirk Goettingen e.V.</t>
  </si>
  <si>
    <t>Celle</t>
  </si>
  <si>
    <t>CE</t>
  </si>
  <si>
    <t xml:space="preserve">Adendorf-Scharnebeck </t>
  </si>
  <si>
    <t>0833001</t>
  </si>
  <si>
    <t>Bezirk Nordheide e.V.</t>
  </si>
  <si>
    <t>Cuxhaven-Osterholz</t>
  </si>
  <si>
    <t>CUX</t>
  </si>
  <si>
    <t xml:space="preserve">Alfeld e.V. </t>
  </si>
  <si>
    <t>0830001</t>
  </si>
  <si>
    <t>Bezirk Hildesheim e.V.</t>
  </si>
  <si>
    <t>Emsland</t>
  </si>
  <si>
    <t>EL</t>
  </si>
  <si>
    <t xml:space="preserve">Alt Garge e.V. </t>
  </si>
  <si>
    <t>0833002</t>
  </si>
  <si>
    <t>Göttingen</t>
  </si>
  <si>
    <t>GÖ</t>
  </si>
  <si>
    <t xml:space="preserve">Anderten e.V. </t>
  </si>
  <si>
    <t>0828001</t>
  </si>
  <si>
    <t>Bezirk Hannover-Stadt</t>
  </si>
  <si>
    <t>Hannover-Land</t>
  </si>
  <si>
    <t>HL</t>
  </si>
  <si>
    <t xml:space="preserve">Aurich e.V. </t>
  </si>
  <si>
    <t>0836001</t>
  </si>
  <si>
    <t>Bezirk Ostfriesland e.V.</t>
  </si>
  <si>
    <t>Hannover-Stadt</t>
  </si>
  <si>
    <t>HST</t>
  </si>
  <si>
    <t xml:space="preserve">Bad Bentheim e.V. </t>
  </si>
  <si>
    <t>0825001</t>
  </si>
  <si>
    <t>Bezirk Emsland e.V.</t>
  </si>
  <si>
    <t>Hildesheim</t>
  </si>
  <si>
    <t>HI</t>
  </si>
  <si>
    <t xml:space="preserve">Bad Bevensen </t>
  </si>
  <si>
    <t>0831001</t>
  </si>
  <si>
    <t>Bezirk Lueneburger Heide e.V</t>
  </si>
  <si>
    <t>Lüneburgerheide</t>
  </si>
  <si>
    <t>LH</t>
  </si>
  <si>
    <t xml:space="preserve">Bad Bodenteich </t>
  </si>
  <si>
    <t>0831005</t>
  </si>
  <si>
    <t>Nienburg</t>
  </si>
  <si>
    <t>NI</t>
  </si>
  <si>
    <t xml:space="preserve">Bad Gandersheim e.V. </t>
  </si>
  <si>
    <t>0826001</t>
  </si>
  <si>
    <t>Nordheide</t>
  </si>
  <si>
    <t>NH</t>
  </si>
  <si>
    <t xml:space="preserve">Bad Harzburg e.V. </t>
  </si>
  <si>
    <t>0829002</t>
  </si>
  <si>
    <t>Bezirk Braunschweig e.V.</t>
  </si>
  <si>
    <t>Oldenburg Nord</t>
  </si>
  <si>
    <t>OLN</t>
  </si>
  <si>
    <t xml:space="preserve">Bad Lauterberg e.V. </t>
  </si>
  <si>
    <t>0829003</t>
  </si>
  <si>
    <t>Oldenburger Land-Diepholz</t>
  </si>
  <si>
    <t>OLD</t>
  </si>
  <si>
    <t xml:space="preserve">Bad Nenndorf e.V. </t>
  </si>
  <si>
    <t>0838020</t>
  </si>
  <si>
    <t>Bezirk Weserbergland</t>
  </si>
  <si>
    <t>Osnabrück</t>
  </si>
  <si>
    <t>OS</t>
  </si>
  <si>
    <t xml:space="preserve">Bad Pyrmont </t>
  </si>
  <si>
    <t>0838003</t>
  </si>
  <si>
    <t>Ostfriesland</t>
  </si>
  <si>
    <t>OF</t>
  </si>
  <si>
    <t xml:space="preserve">Bad Salzdetfurth e.V. </t>
  </si>
  <si>
    <t>0830002</t>
  </si>
  <si>
    <t>Stade</t>
  </si>
  <si>
    <t>ST</t>
  </si>
  <si>
    <t xml:space="preserve">Bad Zwischenahn e.V. </t>
  </si>
  <si>
    <t>0840001</t>
  </si>
  <si>
    <t>Bezirk Oldenburg-Nord e.V.</t>
  </si>
  <si>
    <t>Weserbergland</t>
  </si>
  <si>
    <t>WB</t>
  </si>
  <si>
    <t xml:space="preserve">Badenstedt </t>
  </si>
  <si>
    <t>0828005</t>
  </si>
  <si>
    <t xml:space="preserve">Bakede e.V. </t>
  </si>
  <si>
    <t>0838004</t>
  </si>
  <si>
    <t xml:space="preserve">Bakum e.V. </t>
  </si>
  <si>
    <t>0839001</t>
  </si>
  <si>
    <t>Bezirk Oldenburgerland-Diepholz e.V.</t>
  </si>
  <si>
    <t xml:space="preserve">Banteln </t>
  </si>
  <si>
    <t>0830003</t>
  </si>
  <si>
    <t xml:space="preserve">Bardowick e.V. </t>
  </si>
  <si>
    <t>0833003</t>
  </si>
  <si>
    <t xml:space="preserve">Barnstorf </t>
  </si>
  <si>
    <t>0839030</t>
  </si>
  <si>
    <t xml:space="preserve">Barsinghausen e.V. </t>
  </si>
  <si>
    <t>0827001</t>
  </si>
  <si>
    <t>Bezirk Hannover-Land</t>
  </si>
  <si>
    <t xml:space="preserve">Barssel e.V. </t>
  </si>
  <si>
    <t>0839002</t>
  </si>
  <si>
    <t xml:space="preserve">Bassum e.V. </t>
  </si>
  <si>
    <t>0839031</t>
  </si>
  <si>
    <t xml:space="preserve">Beber-Rohrsen-Bad Muender </t>
  </si>
  <si>
    <t>0838005</t>
  </si>
  <si>
    <t xml:space="preserve">Bergen e.V. </t>
  </si>
  <si>
    <t>0822001</t>
  </si>
  <si>
    <t xml:space="preserve">Bezirk Celle </t>
  </si>
  <si>
    <t>Landesmeisterschaften</t>
  </si>
  <si>
    <t xml:space="preserve">Bergen/Dumme e.V. </t>
  </si>
  <si>
    <t>0831002</t>
  </si>
  <si>
    <t xml:space="preserve">Berne e.V. </t>
  </si>
  <si>
    <t>0840002</t>
  </si>
  <si>
    <t xml:space="preserve">Bersenbrueck e.V. </t>
  </si>
  <si>
    <t>0835001</t>
  </si>
  <si>
    <t>Bezirk Osnabrueck e.V.</t>
  </si>
  <si>
    <t xml:space="preserve">Bockenem </t>
  </si>
  <si>
    <t>0830004</t>
  </si>
  <si>
    <t xml:space="preserve">Bockhorn-Zetel e.V. </t>
  </si>
  <si>
    <t>0840003</t>
  </si>
  <si>
    <t xml:space="preserve">Bodenfelde e.V. </t>
  </si>
  <si>
    <t>0826002</t>
  </si>
  <si>
    <t xml:space="preserve">Bodenwerder e.V. </t>
  </si>
  <si>
    <t>0826003</t>
  </si>
  <si>
    <t xml:space="preserve">Borkum </t>
  </si>
  <si>
    <t>0836003</t>
  </si>
  <si>
    <t xml:space="preserve">Brake e.V. </t>
  </si>
  <si>
    <t>0840004</t>
  </si>
  <si>
    <t xml:space="preserve">Bramsche </t>
  </si>
  <si>
    <t>0835003</t>
  </si>
  <si>
    <t xml:space="preserve">Braunlage </t>
  </si>
  <si>
    <t>0829004</t>
  </si>
  <si>
    <t xml:space="preserve">Braunschweig e.V. </t>
  </si>
  <si>
    <t>0829102</t>
  </si>
  <si>
    <t xml:space="preserve">Bremervoerde e.V. </t>
  </si>
  <si>
    <t>0821002</t>
  </si>
  <si>
    <t xml:space="preserve">Brome </t>
  </si>
  <si>
    <t>0829208</t>
  </si>
  <si>
    <t xml:space="preserve">Bruchhausen-Vilsen </t>
  </si>
  <si>
    <t>0839032</t>
  </si>
  <si>
    <t>0833004</t>
  </si>
  <si>
    <t xml:space="preserve">Bueckeburg e.V. </t>
  </si>
  <si>
    <t>0838006</t>
  </si>
  <si>
    <t xml:space="preserve">Bunde e.V. </t>
  </si>
  <si>
    <t>0836004</t>
  </si>
  <si>
    <t xml:space="preserve">Burg Gretesch </t>
  </si>
  <si>
    <t>0835007</t>
  </si>
  <si>
    <t xml:space="preserve">Burgdorf e.V. </t>
  </si>
  <si>
    <t>0827002</t>
  </si>
  <si>
    <t xml:space="preserve">Butjadingen </t>
  </si>
  <si>
    <t>0840005</t>
  </si>
  <si>
    <t xml:space="preserve">Buxtehude </t>
  </si>
  <si>
    <t>0837001</t>
  </si>
  <si>
    <t>Bezirk Stade e.V.</t>
  </si>
  <si>
    <t xml:space="preserve">Celle e.V. </t>
  </si>
  <si>
    <t>0822002</t>
  </si>
  <si>
    <t xml:space="preserve">Clausthal-Zellerfeld </t>
  </si>
  <si>
    <t>0829005</t>
  </si>
  <si>
    <t xml:space="preserve">Cloppenburg </t>
  </si>
  <si>
    <t>0839003</t>
  </si>
  <si>
    <t xml:space="preserve">Coppenbruegge </t>
  </si>
  <si>
    <t>0838007</t>
  </si>
  <si>
    <t xml:space="preserve">Cuxhaven e.V. </t>
  </si>
  <si>
    <t>0823005</t>
  </si>
  <si>
    <t>Bezirk Cuxhaven-Osterholz e.V.</t>
  </si>
  <si>
    <t xml:space="preserve">Dahlenburg e.V. </t>
  </si>
  <si>
    <t>0833005</t>
  </si>
  <si>
    <t xml:space="preserve">Damme </t>
  </si>
  <si>
    <t>0839004</t>
  </si>
  <si>
    <t xml:space="preserve">Dannenberg/Elbe e.V. </t>
  </si>
  <si>
    <t>0831008</t>
  </si>
  <si>
    <t xml:space="preserve">Delmenhorst </t>
  </si>
  <si>
    <t>0839005</t>
  </si>
  <si>
    <t xml:space="preserve">Dettum </t>
  </si>
  <si>
    <t>0829501</t>
  </si>
  <si>
    <t xml:space="preserve">Diepholz e.V. </t>
  </si>
  <si>
    <t>0839033</t>
  </si>
  <si>
    <t xml:space="preserve">Dinklage e.V. </t>
  </si>
  <si>
    <t>0839006</t>
  </si>
  <si>
    <t xml:space="preserve">Dissen/Bad Rothenf. </t>
  </si>
  <si>
    <t>0835004</t>
  </si>
  <si>
    <t xml:space="preserve">Doerverden </t>
  </si>
  <si>
    <t>0821003</t>
  </si>
  <si>
    <t xml:space="preserve">Dorum e.V. </t>
  </si>
  <si>
    <t>0823006</t>
  </si>
  <si>
    <t xml:space="preserve">Drochtersen e.V. </t>
  </si>
  <si>
    <t>0837002</t>
  </si>
  <si>
    <t>Duderstadt</t>
  </si>
  <si>
    <t>0826005</t>
  </si>
  <si>
    <t xml:space="preserve">Ebstorf </t>
  </si>
  <si>
    <t>0831009</t>
  </si>
  <si>
    <t xml:space="preserve">Edesbuettel </t>
  </si>
  <si>
    <t>0829201</t>
  </si>
  <si>
    <t>Eichsfeld</t>
  </si>
  <si>
    <t>0822006</t>
  </si>
  <si>
    <t xml:space="preserve">Einbeck e.V. </t>
  </si>
  <si>
    <t>0826006</t>
  </si>
  <si>
    <t xml:space="preserve">Elbmarsch </t>
  </si>
  <si>
    <t>0833018</t>
  </si>
  <si>
    <t xml:space="preserve">Eldagsen e.V. </t>
  </si>
  <si>
    <t>0827004</t>
  </si>
  <si>
    <t xml:space="preserve">Elze / Leine </t>
  </si>
  <si>
    <t>0830005</t>
  </si>
  <si>
    <t xml:space="preserve">Emden </t>
  </si>
  <si>
    <t>0836006</t>
  </si>
  <si>
    <t xml:space="preserve">Empelde e.V. </t>
  </si>
  <si>
    <t>0827005</t>
  </si>
  <si>
    <t xml:space="preserve">Emsbueren </t>
  </si>
  <si>
    <t>0825003</t>
  </si>
  <si>
    <t xml:space="preserve">Emstek e.V. </t>
  </si>
  <si>
    <t>0839007</t>
  </si>
  <si>
    <t xml:space="preserve">Esens e.V. </t>
  </si>
  <si>
    <t>0836007</t>
  </si>
  <si>
    <t xml:space="preserve">Eystrup </t>
  </si>
  <si>
    <t>0832001</t>
  </si>
  <si>
    <t>Bezirk Nienburg</t>
  </si>
  <si>
    <t xml:space="preserve">Fallingbostel e.V. </t>
  </si>
  <si>
    <t>0831010</t>
  </si>
  <si>
    <t xml:space="preserve">Fassberg e.V. </t>
  </si>
  <si>
    <t>0822011</t>
  </si>
  <si>
    <t xml:space="preserve">Fintel </t>
  </si>
  <si>
    <t>0821004</t>
  </si>
  <si>
    <t xml:space="preserve">Freden </t>
  </si>
  <si>
    <t>0830007</t>
  </si>
  <si>
    <t xml:space="preserve">Friesoythe </t>
  </si>
  <si>
    <t>0839009</t>
  </si>
  <si>
    <t xml:space="preserve">Fuerstenau </t>
  </si>
  <si>
    <t>0835005</t>
  </si>
  <si>
    <t xml:space="preserve">Ganderkesee e.V. </t>
  </si>
  <si>
    <t>0839010</t>
  </si>
  <si>
    <t xml:space="preserve">Garbsen e.V. </t>
  </si>
  <si>
    <t>0827006</t>
  </si>
  <si>
    <t xml:space="preserve">Garrel </t>
  </si>
  <si>
    <t>0839011</t>
  </si>
  <si>
    <t xml:space="preserve">Gehrden e.V. </t>
  </si>
  <si>
    <t>0827007</t>
  </si>
  <si>
    <t xml:space="preserve">Georgsmarienhuette </t>
  </si>
  <si>
    <t>0835006</t>
  </si>
  <si>
    <t xml:space="preserve">Gifhorn </t>
  </si>
  <si>
    <t>0829203</t>
  </si>
  <si>
    <t xml:space="preserve">Goettingen e.V. </t>
  </si>
  <si>
    <t>0826008</t>
  </si>
  <si>
    <t xml:space="preserve">Goldenstedt </t>
  </si>
  <si>
    <t>0839012</t>
  </si>
  <si>
    <t xml:space="preserve">Goltern e.V. </t>
  </si>
  <si>
    <t>0827008</t>
  </si>
  <si>
    <t xml:space="preserve">Goslar e.V. </t>
  </si>
  <si>
    <t>0829006</t>
  </si>
  <si>
    <t xml:space="preserve">Gruenenplan e.V. </t>
  </si>
  <si>
    <t>0826009</t>
  </si>
  <si>
    <t xml:space="preserve">Haddessen e.V. </t>
  </si>
  <si>
    <t>0838008</t>
  </si>
  <si>
    <t xml:space="preserve">Haenigsen e.V. </t>
  </si>
  <si>
    <t>0827010</t>
  </si>
  <si>
    <t xml:space="preserve">Hagen am T.W. </t>
  </si>
  <si>
    <t>0835008</t>
  </si>
  <si>
    <t xml:space="preserve">Hagenburg e.V. </t>
  </si>
  <si>
    <t>0838019</t>
  </si>
  <si>
    <t xml:space="preserve">Hambergen e.V. </t>
  </si>
  <si>
    <t>0823008</t>
  </si>
  <si>
    <t xml:space="preserve">Hameln e.V. </t>
  </si>
  <si>
    <t>0838009</t>
  </si>
  <si>
    <t xml:space="preserve">Hankensbuettel-Wittingen </t>
  </si>
  <si>
    <t>0829209</t>
  </si>
  <si>
    <t xml:space="preserve">Hanstedt </t>
  </si>
  <si>
    <t>0833008</t>
  </si>
  <si>
    <t xml:space="preserve">Haren </t>
  </si>
  <si>
    <t>0825005</t>
  </si>
  <si>
    <t xml:space="preserve">Harsefeld e.V. </t>
  </si>
  <si>
    <t>0837003</t>
  </si>
  <si>
    <t xml:space="preserve">Harsum e.V. </t>
  </si>
  <si>
    <t>0830009</t>
  </si>
  <si>
    <t xml:space="preserve">Hasbergen e.V. </t>
  </si>
  <si>
    <t>0835009</t>
  </si>
  <si>
    <t xml:space="preserve">Haseluenne e.V. </t>
  </si>
  <si>
    <t>0825006</t>
  </si>
  <si>
    <t xml:space="preserve">Hatten-Sandkrug e.V. </t>
  </si>
  <si>
    <t>0839014</t>
  </si>
  <si>
    <t xml:space="preserve">Helmstedt </t>
  </si>
  <si>
    <t>0829301</t>
  </si>
  <si>
    <t xml:space="preserve">Hemkenrode </t>
  </si>
  <si>
    <t>0829103</t>
  </si>
  <si>
    <t xml:space="preserve">Hemmingen e.V. </t>
  </si>
  <si>
    <t>0827011</t>
  </si>
  <si>
    <t xml:space="preserve">Hemslingen/Soelingen </t>
  </si>
  <si>
    <t>0821006</t>
  </si>
  <si>
    <t xml:space="preserve">Hermannsburg e.V. </t>
  </si>
  <si>
    <t>0822004</t>
  </si>
  <si>
    <t xml:space="preserve">Herzberg </t>
  </si>
  <si>
    <t>0829007</t>
  </si>
  <si>
    <t xml:space="preserve">Hessisch Oldendorf </t>
  </si>
  <si>
    <t>0838010</t>
  </si>
  <si>
    <t xml:space="preserve">Hildesheim e.V. </t>
  </si>
  <si>
    <t>0830010</t>
  </si>
  <si>
    <t xml:space="preserve">Hitzacker </t>
  </si>
  <si>
    <t>0831012</t>
  </si>
  <si>
    <t xml:space="preserve">Holdorf e.V. </t>
  </si>
  <si>
    <t>0839015</t>
  </si>
  <si>
    <t xml:space="preserve">Hollenstedt e.V. </t>
  </si>
  <si>
    <t>0833009</t>
  </si>
  <si>
    <t xml:space="preserve">Holthausen-Biene e.V </t>
  </si>
  <si>
    <t>0825007</t>
  </si>
  <si>
    <t xml:space="preserve">Holzminden e.V. </t>
  </si>
  <si>
    <t>0826011</t>
  </si>
  <si>
    <t xml:space="preserve">Hornburg </t>
  </si>
  <si>
    <t>0829502</t>
  </si>
  <si>
    <t xml:space="preserve">Horneburg/Altes Land </t>
  </si>
  <si>
    <t>0837005</t>
  </si>
  <si>
    <t xml:space="preserve">Hoya </t>
  </si>
  <si>
    <t>0832002</t>
  </si>
  <si>
    <t xml:space="preserve">Hude </t>
  </si>
  <si>
    <t>0839016</t>
  </si>
  <si>
    <t xml:space="preserve">Isernhagen e.V. </t>
  </si>
  <si>
    <t>0827024</t>
  </si>
  <si>
    <t xml:space="preserve">Koenigslutter </t>
  </si>
  <si>
    <t>0829302</t>
  </si>
  <si>
    <t xml:space="preserve">Kraehenwinkel e.V. </t>
  </si>
  <si>
    <t>0827026</t>
  </si>
  <si>
    <t xml:space="preserve">Laatzen e.V. </t>
  </si>
  <si>
    <t>0827012</t>
  </si>
  <si>
    <t xml:space="preserve">Lamstedt e.V. </t>
  </si>
  <si>
    <t>0823010</t>
  </si>
  <si>
    <t xml:space="preserve">Langelsheim e.V. </t>
  </si>
  <si>
    <t>0829008</t>
  </si>
  <si>
    <t xml:space="preserve">Langen e.V. </t>
  </si>
  <si>
    <t>0823011</t>
  </si>
  <si>
    <t xml:space="preserve">Langenhagen e.V. </t>
  </si>
  <si>
    <t>0827013</t>
  </si>
  <si>
    <t xml:space="preserve">Langeoog </t>
  </si>
  <si>
    <t>0836012</t>
  </si>
  <si>
    <t xml:space="preserve">Langwedel </t>
  </si>
  <si>
    <t>0821001</t>
  </si>
  <si>
    <t xml:space="preserve">Lathen e.V. </t>
  </si>
  <si>
    <t>0825008</t>
  </si>
  <si>
    <t xml:space="preserve">Lauenau </t>
  </si>
  <si>
    <t>0838011</t>
  </si>
  <si>
    <t xml:space="preserve">Leer e.V. </t>
  </si>
  <si>
    <t>0836013</t>
  </si>
  <si>
    <t xml:space="preserve">Lehrte e.V. </t>
  </si>
  <si>
    <t>0827014</t>
  </si>
  <si>
    <t xml:space="preserve">Lengede </t>
  </si>
  <si>
    <t>0830013</t>
  </si>
  <si>
    <t xml:space="preserve">Lilienthal e.V. </t>
  </si>
  <si>
    <t>0823012</t>
  </si>
  <si>
    <t xml:space="preserve">Lingen e.V. </t>
  </si>
  <si>
    <t>0825009</t>
  </si>
  <si>
    <t xml:space="preserve">Loeningen </t>
  </si>
  <si>
    <t>0839024</t>
  </si>
  <si>
    <t xml:space="preserve">Lopautal e.V. </t>
  </si>
  <si>
    <t>0833011</t>
  </si>
  <si>
    <t xml:space="preserve">Loxstedt e.V. </t>
  </si>
  <si>
    <t>0823021</t>
  </si>
  <si>
    <t xml:space="preserve">Luechow </t>
  </si>
  <si>
    <t>0831013</t>
  </si>
  <si>
    <t xml:space="preserve">Lueneburg e.V. </t>
  </si>
  <si>
    <t>0833012</t>
  </si>
  <si>
    <t xml:space="preserve">Marienhafe </t>
  </si>
  <si>
    <t>0836014</t>
  </si>
  <si>
    <t xml:space="preserve">Maschen </t>
  </si>
  <si>
    <t>0833013</t>
  </si>
  <si>
    <t xml:space="preserve">Meinersen-Mueden </t>
  </si>
  <si>
    <t>0829205</t>
  </si>
  <si>
    <t xml:space="preserve">Melle e.V. </t>
  </si>
  <si>
    <t>0835010</t>
  </si>
  <si>
    <t xml:space="preserve">Meppen e.V. </t>
  </si>
  <si>
    <t>0825010</t>
  </si>
  <si>
    <t xml:space="preserve">Misburg e.V. </t>
  </si>
  <si>
    <t>0828002</t>
  </si>
  <si>
    <t xml:space="preserve">Moringen e.V. </t>
  </si>
  <si>
    <t>0826013</t>
  </si>
  <si>
    <t xml:space="preserve">Munster e.V. </t>
  </si>
  <si>
    <t>0831014</t>
  </si>
  <si>
    <t xml:space="preserve">Neu Bueddenstedt </t>
  </si>
  <si>
    <t>0829303</t>
  </si>
  <si>
    <t xml:space="preserve">Neu Wulmstorf e.V. </t>
  </si>
  <si>
    <t>0833014</t>
  </si>
  <si>
    <t xml:space="preserve">Neuenkirchen-Voerden </t>
  </si>
  <si>
    <t>0839026</t>
  </si>
  <si>
    <t xml:space="preserve">Neustadt a.Rbge. e.V. </t>
  </si>
  <si>
    <t>0827015</t>
  </si>
  <si>
    <t xml:space="preserve">Nienburg/Weser e.V. </t>
  </si>
  <si>
    <t>0832003</t>
  </si>
  <si>
    <t xml:space="preserve">Norden </t>
  </si>
  <si>
    <t>0836016</t>
  </si>
  <si>
    <t xml:space="preserve">Nordenham e.V. </t>
  </si>
  <si>
    <t>0840008</t>
  </si>
  <si>
    <t xml:space="preserve">Norderney </t>
  </si>
  <si>
    <t>0836017</t>
  </si>
  <si>
    <t xml:space="preserve">Nordholz e.V. </t>
  </si>
  <si>
    <t>0823014</t>
  </si>
  <si>
    <t xml:space="preserve">Nordhorn e.V. </t>
  </si>
  <si>
    <t>0825011</t>
  </si>
  <si>
    <t xml:space="preserve">Nordkehdingen e.V. </t>
  </si>
  <si>
    <t>0837007</t>
  </si>
  <si>
    <t xml:space="preserve">Nordseeheilbad Wangerooge e.V. </t>
  </si>
  <si>
    <t>0840015</t>
  </si>
  <si>
    <t xml:space="preserve">Nordstemmen </t>
  </si>
  <si>
    <t>0830014</t>
  </si>
  <si>
    <t xml:space="preserve">Northeim e.V. </t>
  </si>
  <si>
    <t>0826014</t>
  </si>
  <si>
    <t xml:space="preserve">Obere Hunte </t>
  </si>
  <si>
    <t>0835012</t>
  </si>
  <si>
    <t xml:space="preserve">Obernkirchen </t>
  </si>
  <si>
    <t>0838012</t>
  </si>
  <si>
    <t xml:space="preserve">Oldenburg </t>
  </si>
  <si>
    <t>0840009</t>
  </si>
  <si>
    <t xml:space="preserve">Osnabrueck e.V. </t>
  </si>
  <si>
    <t>0835013</t>
  </si>
  <si>
    <t xml:space="preserve">Osterholz-Scharmbeck </t>
  </si>
  <si>
    <t>0823016</t>
  </si>
  <si>
    <t>Osterwald</t>
  </si>
  <si>
    <t>0838013</t>
  </si>
  <si>
    <t xml:space="preserve">Neuenhaus </t>
  </si>
  <si>
    <t>0825012</t>
  </si>
  <si>
    <t xml:space="preserve">Otterndorf e.V. </t>
  </si>
  <si>
    <t>0823015</t>
  </si>
  <si>
    <t xml:space="preserve">Otterstedt e.V. </t>
  </si>
  <si>
    <t>0821016</t>
  </si>
  <si>
    <t xml:space="preserve">Papenburg </t>
  </si>
  <si>
    <t>0825013</t>
  </si>
  <si>
    <t xml:space="preserve">Pattensen e.V. </t>
  </si>
  <si>
    <t>0827016</t>
  </si>
  <si>
    <t xml:space="preserve">Peine e.V. </t>
  </si>
  <si>
    <t>0830015</t>
  </si>
  <si>
    <t xml:space="preserve">Poggenhagen e.V. </t>
  </si>
  <si>
    <t>0827025</t>
  </si>
  <si>
    <t xml:space="preserve">Polle e.V. </t>
  </si>
  <si>
    <t>0826012</t>
  </si>
  <si>
    <t xml:space="preserve">Quakenbrueck e.V. </t>
  </si>
  <si>
    <t>0835014</t>
  </si>
  <si>
    <t xml:space="preserve">Rastede e.V. </t>
  </si>
  <si>
    <t>0840010</t>
  </si>
  <si>
    <t xml:space="preserve">Rehburg-Loccum </t>
  </si>
  <si>
    <t>0832004</t>
  </si>
  <si>
    <t xml:space="preserve">Remlingen-Rautheim e.V. </t>
  </si>
  <si>
    <t>0829503</t>
  </si>
  <si>
    <t xml:space="preserve">Rhauderfehn </t>
  </si>
  <si>
    <t>0836018</t>
  </si>
  <si>
    <t xml:space="preserve">Ricklingen e.V. </t>
  </si>
  <si>
    <t>0828004</t>
  </si>
  <si>
    <t xml:space="preserve">Riepe e.V. </t>
  </si>
  <si>
    <t>0836019</t>
  </si>
  <si>
    <t xml:space="preserve">Rinteln e.V. </t>
  </si>
  <si>
    <t>0838014</t>
  </si>
  <si>
    <t xml:space="preserve">Ritterhude e.V. </t>
  </si>
  <si>
    <t>0823017</t>
  </si>
  <si>
    <t xml:space="preserve">Rolfshagen e.V. </t>
  </si>
  <si>
    <t>0838015</t>
  </si>
  <si>
    <t xml:space="preserve">Rosche </t>
  </si>
  <si>
    <t>0831016</t>
  </si>
  <si>
    <t xml:space="preserve">Rotenburg e.V. </t>
  </si>
  <si>
    <t>0821008</t>
  </si>
  <si>
    <t xml:space="preserve">Salzbergen </t>
  </si>
  <si>
    <t>0825014</t>
  </si>
  <si>
    <t xml:space="preserve">Salzgitter-Bad </t>
  </si>
  <si>
    <t>0829405</t>
  </si>
  <si>
    <t xml:space="preserve">Salzgitter-Gebhardshagen </t>
  </si>
  <si>
    <t>0829401</t>
  </si>
  <si>
    <t xml:space="preserve">Salzgitter-Lebenstedt e.V. </t>
  </si>
  <si>
    <t>0829402</t>
  </si>
  <si>
    <t xml:space="preserve">Salzgitter-Thiede e.V. </t>
  </si>
  <si>
    <t>0829403</t>
  </si>
  <si>
    <t xml:space="preserve">Salzhausen </t>
  </si>
  <si>
    <t>0833015</t>
  </si>
  <si>
    <t xml:space="preserve">Salzhemmendorf </t>
  </si>
  <si>
    <t>0838016</t>
  </si>
  <si>
    <t xml:space="preserve">Samtgemeinde Bad Grund </t>
  </si>
  <si>
    <t>0829011</t>
  </si>
  <si>
    <t xml:space="preserve">Samtgemeinde Beverstedt e.V. </t>
  </si>
  <si>
    <t>0823003</t>
  </si>
  <si>
    <t xml:space="preserve">Samtgemeinde Fredenbeck </t>
  </si>
  <si>
    <t>0837011</t>
  </si>
  <si>
    <t xml:space="preserve">Samtgemeinde Hagen e.V. </t>
  </si>
  <si>
    <t>0823007</t>
  </si>
  <si>
    <t xml:space="preserve">Samtgemeinde Kirchdorf </t>
  </si>
  <si>
    <t>0839034</t>
  </si>
  <si>
    <t xml:space="preserve">Sarstedt e.V. </t>
  </si>
  <si>
    <t>0830016</t>
  </si>
  <si>
    <t xml:space="preserve">Saterland e.V. </t>
  </si>
  <si>
    <t>0839019</t>
  </si>
  <si>
    <t xml:space="preserve">Sauensiek </t>
  </si>
  <si>
    <t>0837008</t>
  </si>
  <si>
    <t xml:space="preserve">Scheessel </t>
  </si>
  <si>
    <t>0821009</t>
  </si>
  <si>
    <t xml:space="preserve">Schladen </t>
  </si>
  <si>
    <t>0829504</t>
  </si>
  <si>
    <t xml:space="preserve">Schoeningen </t>
  </si>
  <si>
    <t>0829304</t>
  </si>
  <si>
    <t xml:space="preserve">Schoeppenstedt </t>
  </si>
  <si>
    <t>0829510</t>
  </si>
  <si>
    <t xml:space="preserve">Schortens-Jever e.V. </t>
  </si>
  <si>
    <t>0840012</t>
  </si>
  <si>
    <t xml:space="preserve">Schuettorf </t>
  </si>
  <si>
    <t>0825015</t>
  </si>
  <si>
    <t xml:space="preserve">Schwanewede e.V. </t>
  </si>
  <si>
    <t>0823018</t>
  </si>
  <si>
    <t xml:space="preserve">Schwarmstedt e.V. </t>
  </si>
  <si>
    <t>0831019</t>
  </si>
  <si>
    <t xml:space="preserve">Seelze e.V. </t>
  </si>
  <si>
    <t>0827017</t>
  </si>
  <si>
    <t xml:space="preserve">Seevetal e.V. </t>
  </si>
  <si>
    <t>0833016</t>
  </si>
  <si>
    <t xml:space="preserve">Sehnde e.V. </t>
  </si>
  <si>
    <t>0827018</t>
  </si>
  <si>
    <t xml:space="preserve">Sickte </t>
  </si>
  <si>
    <t>0829104</t>
  </si>
  <si>
    <t xml:space="preserve">Sittensen e.V. </t>
  </si>
  <si>
    <t>0821010</t>
  </si>
  <si>
    <t xml:space="preserve">Soehlde </t>
  </si>
  <si>
    <t>0830017</t>
  </si>
  <si>
    <t xml:space="preserve">Soltau e.V. </t>
  </si>
  <si>
    <t>0831017</t>
  </si>
  <si>
    <t xml:space="preserve">Sottrum </t>
  </si>
  <si>
    <t>0821007</t>
  </si>
  <si>
    <t xml:space="preserve">Spelle e.V. </t>
  </si>
  <si>
    <t>0825017</t>
  </si>
  <si>
    <t xml:space="preserve">Springe e.V. </t>
  </si>
  <si>
    <t>0827019</t>
  </si>
  <si>
    <t xml:space="preserve">Stade e.V. </t>
  </si>
  <si>
    <t>0837009</t>
  </si>
  <si>
    <t xml:space="preserve">Stadensen </t>
  </si>
  <si>
    <t>0831020</t>
  </si>
  <si>
    <t xml:space="preserve">Stadthagen e.V. </t>
  </si>
  <si>
    <t>0838017</t>
  </si>
  <si>
    <t xml:space="preserve">Stadtoldendorf e.V. </t>
  </si>
  <si>
    <t>0826015</t>
  </si>
  <si>
    <t xml:space="preserve">Steinfeld e.V. </t>
  </si>
  <si>
    <t>0839025</t>
  </si>
  <si>
    <t xml:space="preserve">Steyerberg </t>
  </si>
  <si>
    <t>0832007</t>
  </si>
  <si>
    <t xml:space="preserve">Stolzenau </t>
  </si>
  <si>
    <t>0832005</t>
  </si>
  <si>
    <t xml:space="preserve">Stuhr e.V. </t>
  </si>
  <si>
    <t>0839035</t>
  </si>
  <si>
    <t xml:space="preserve">Sulingen </t>
  </si>
  <si>
    <t>0839036</t>
  </si>
  <si>
    <t xml:space="preserve">Syke </t>
  </si>
  <si>
    <t>0839037</t>
  </si>
  <si>
    <t xml:space="preserve">Thuine e.V. </t>
  </si>
  <si>
    <t>0825019</t>
  </si>
  <si>
    <t xml:space="preserve">Tostedt </t>
  </si>
  <si>
    <t>0833019</t>
  </si>
  <si>
    <t xml:space="preserve">Twist </t>
  </si>
  <si>
    <t>0825018</t>
  </si>
  <si>
    <t xml:space="preserve">Twistringen e.V. </t>
  </si>
  <si>
    <t>0839038</t>
  </si>
  <si>
    <t xml:space="preserve">Uchte e.V. </t>
  </si>
  <si>
    <t>0832006</t>
  </si>
  <si>
    <t xml:space="preserve">Uefingen </t>
  </si>
  <si>
    <t>0829505</t>
  </si>
  <si>
    <t xml:space="preserve">Uelsen </t>
  </si>
  <si>
    <t>0825020</t>
  </si>
  <si>
    <t xml:space="preserve">Uelzen e.V. </t>
  </si>
  <si>
    <t>0831021</t>
  </si>
  <si>
    <t xml:space="preserve">Unterluess e.V. </t>
  </si>
  <si>
    <t>0822010</t>
  </si>
  <si>
    <t xml:space="preserve">Uslar e.V. </t>
  </si>
  <si>
    <t>0826016</t>
  </si>
  <si>
    <t xml:space="preserve">Varel </t>
  </si>
  <si>
    <t>0840013</t>
  </si>
  <si>
    <t xml:space="preserve">Vechta </t>
  </si>
  <si>
    <t>0839020</t>
  </si>
  <si>
    <t xml:space="preserve">Verden/Aller </t>
  </si>
  <si>
    <t>0821012</t>
  </si>
  <si>
    <t xml:space="preserve">Visbek </t>
  </si>
  <si>
    <t>0839021</t>
  </si>
  <si>
    <t xml:space="preserve">Visselhoevede e.V. </t>
  </si>
  <si>
    <t>0821013</t>
  </si>
  <si>
    <t xml:space="preserve">Vorsfelde e.V. </t>
  </si>
  <si>
    <t>0829601</t>
  </si>
  <si>
    <t xml:space="preserve">Walkenried </t>
  </si>
  <si>
    <t>0829015</t>
  </si>
  <si>
    <t xml:space="preserve">Walsrode </t>
  </si>
  <si>
    <t>0831023</t>
  </si>
  <si>
    <t xml:space="preserve">Wangerland e.V. </t>
  </si>
  <si>
    <t>0840014</t>
  </si>
  <si>
    <t xml:space="preserve">Wardenburg </t>
  </si>
  <si>
    <t>0839022</t>
  </si>
  <si>
    <t xml:space="preserve">Wathlingen-Nienhagen </t>
  </si>
  <si>
    <t>0822007</t>
  </si>
  <si>
    <t xml:space="preserve">Wedemark e.V. </t>
  </si>
  <si>
    <t>0827020</t>
  </si>
  <si>
    <t xml:space="preserve">Weener </t>
  </si>
  <si>
    <t>0836024</t>
  </si>
  <si>
    <t xml:space="preserve">Wehdel e.V. </t>
  </si>
  <si>
    <t>0823019</t>
  </si>
  <si>
    <t xml:space="preserve">Wenden - Braunschweig </t>
  </si>
  <si>
    <t>0829105</t>
  </si>
  <si>
    <t xml:space="preserve">Wennigsen e.V. </t>
  </si>
  <si>
    <t>0827021</t>
  </si>
  <si>
    <t xml:space="preserve">Werlte </t>
  </si>
  <si>
    <t>0825016</t>
  </si>
  <si>
    <t xml:space="preserve">Westerstede </t>
  </si>
  <si>
    <t>0840016</t>
  </si>
  <si>
    <t xml:space="preserve">Weyhe </t>
  </si>
  <si>
    <t>0839039</t>
  </si>
  <si>
    <t xml:space="preserve">Wiefelstede </t>
  </si>
  <si>
    <t>0840019</t>
  </si>
  <si>
    <t xml:space="preserve">Wieren </t>
  </si>
  <si>
    <t>0831024</t>
  </si>
  <si>
    <t xml:space="preserve">Wiesmoor </t>
  </si>
  <si>
    <t>0836025</t>
  </si>
  <si>
    <t>Wietze / Ovelgoenne</t>
  </si>
  <si>
    <t>0822008</t>
  </si>
  <si>
    <t xml:space="preserve">Wildeshausen e.V. </t>
  </si>
  <si>
    <t>0839023</t>
  </si>
  <si>
    <t xml:space="preserve">Wilhelmshaven e.V. </t>
  </si>
  <si>
    <t>0840017</t>
  </si>
  <si>
    <t xml:space="preserve">Winsen/Aller </t>
  </si>
  <si>
    <t>0822009</t>
  </si>
  <si>
    <t xml:space="preserve">Winsen/Luhe </t>
  </si>
  <si>
    <t>0833020</t>
  </si>
  <si>
    <t xml:space="preserve">Wittfeitzen </t>
  </si>
  <si>
    <t>0831025</t>
  </si>
  <si>
    <t xml:space="preserve">Wittmund e.V. </t>
  </si>
  <si>
    <t>0836026</t>
  </si>
  <si>
    <t xml:space="preserve">Wolfenbuettel e.V. </t>
  </si>
  <si>
    <t>0829506</t>
  </si>
  <si>
    <t xml:space="preserve">Wolfsburg e.V. </t>
  </si>
  <si>
    <t>0829602</t>
  </si>
  <si>
    <t xml:space="preserve">Worpswede e.V. </t>
  </si>
  <si>
    <t>0823020</t>
  </si>
  <si>
    <t xml:space="preserve">Wunstorf e.V. </t>
  </si>
  <si>
    <t>0827022</t>
  </si>
  <si>
    <t xml:space="preserve">Zernin </t>
  </si>
  <si>
    <t>0831027</t>
  </si>
  <si>
    <t xml:space="preserve">Zeven e.V. </t>
  </si>
  <si>
    <t>0821014</t>
  </si>
  <si>
    <t>Einzel</t>
  </si>
  <si>
    <t>Mannschaften</t>
  </si>
  <si>
    <t>Gruppe</t>
  </si>
  <si>
    <t>Start Mann</t>
  </si>
  <si>
    <t>Schwimmer</t>
  </si>
  <si>
    <t>Jahr</t>
  </si>
  <si>
    <t>Version</t>
  </si>
  <si>
    <t>Datum</t>
  </si>
  <si>
    <t>Kommentar</t>
  </si>
  <si>
    <t>Basisversion: alle Meldeformulare zusammengefaßt</t>
  </si>
  <si>
    <t>Korrektur: Eingabefelder Ordnermeldung entsperrt</t>
  </si>
  <si>
    <t>Korrektur: Formel Ordnerzahl nur auf Basis der Schwimmerzahlen, ohne Betreuer, Delegationsleiter</t>
  </si>
  <si>
    <t>Basisversion</t>
  </si>
  <si>
    <t>TeilnehmerInnen (à € 55) LJTr. bis einschl. 15</t>
  </si>
  <si>
    <t>TeilnehmerInnen (à € 55) LJTr.16 und älter</t>
  </si>
  <si>
    <t>SchwimmerInnen (à € 55) LM  bis einschl. 15</t>
  </si>
  <si>
    <t>SchwimmerInnen (à € 55) 16 und älter</t>
  </si>
  <si>
    <t xml:space="preserve">SchwimmerInnen LSM (à € 55) </t>
  </si>
  <si>
    <t>BetreuerInnen (à € 55)</t>
  </si>
  <si>
    <t>Delegationsleitung  (à € 55)</t>
  </si>
  <si>
    <t>Telefon (tagsüber)</t>
  </si>
  <si>
    <t>Beitrag Wettkampfrichter (à € 10)</t>
  </si>
  <si>
    <t>Beitrag Ordner (à € 10)</t>
  </si>
  <si>
    <t>IBAN</t>
  </si>
  <si>
    <t>BIC</t>
  </si>
  <si>
    <t>Laufeinteilung nur in diesen Alterklassen nach Meldepunkten</t>
  </si>
  <si>
    <t>DE93255914137324300000</t>
  </si>
  <si>
    <t>DLRG-Jugend Niedersachsen</t>
  </si>
  <si>
    <t>732 430 00 00</t>
  </si>
  <si>
    <t>Buchholz e.V.</t>
  </si>
  <si>
    <t>ToDO</t>
  </si>
  <si>
    <t>Listen</t>
  </si>
  <si>
    <t>Ortsgruppen aktualisieren</t>
  </si>
  <si>
    <t>Tabelle 1</t>
  </si>
  <si>
    <t>welche Aufgabe hat dieses Register</t>
  </si>
  <si>
    <t>Tabelle</t>
  </si>
  <si>
    <t>Meldezahlen</t>
  </si>
  <si>
    <t>Korrektur Bezug auf Platz (wurde 2013 gelöscht. )</t>
  </si>
  <si>
    <t>Meldepunkte</t>
  </si>
  <si>
    <t>Zulassung</t>
  </si>
  <si>
    <t>Gliederung</t>
  </si>
  <si>
    <t>Jahrgang</t>
  </si>
  <si>
    <t>Q-Gliederung</t>
  </si>
  <si>
    <t>Lüneburger-Heide</t>
  </si>
  <si>
    <t>Achim</t>
  </si>
  <si>
    <t>Bremervörde</t>
  </si>
  <si>
    <t xml:space="preserve">Dörverden </t>
  </si>
  <si>
    <t>Otterstedt</t>
  </si>
  <si>
    <t>Rotenburg</t>
  </si>
  <si>
    <t>Scheeßel</t>
  </si>
  <si>
    <t>Sittensen</t>
  </si>
  <si>
    <t>Verden</t>
  </si>
  <si>
    <t>Visselhövede</t>
  </si>
  <si>
    <t>Zeven</t>
  </si>
  <si>
    <t>Bad Harzburg</t>
  </si>
  <si>
    <t>Bad Lauterberg</t>
  </si>
  <si>
    <t>Braunschweig-Wenden</t>
  </si>
  <si>
    <t xml:space="preserve">Edesbüttel </t>
  </si>
  <si>
    <t>Goslar</t>
  </si>
  <si>
    <t xml:space="preserve">Hankensbüttel-Wittingen </t>
  </si>
  <si>
    <t xml:space="preserve">Königslutter </t>
  </si>
  <si>
    <t>Langelsheim</t>
  </si>
  <si>
    <t xml:space="preserve">Neu Büddenstedt </t>
  </si>
  <si>
    <t>Remlingen</t>
  </si>
  <si>
    <t>Salzgitter-Lebenstedt</t>
  </si>
  <si>
    <t>Salzgitter-Thiede</t>
  </si>
  <si>
    <t>Samtgemeinde Meinersen</t>
  </si>
  <si>
    <t xml:space="preserve">Schöningen </t>
  </si>
  <si>
    <t xml:space="preserve">Schöppenstedt </t>
  </si>
  <si>
    <t>Vorsfelde</t>
  </si>
  <si>
    <t>Watenbüttel</t>
  </si>
  <si>
    <t>Wolfenbüttel</t>
  </si>
  <si>
    <t>Wolfsburg</t>
  </si>
  <si>
    <t>Bergen</t>
  </si>
  <si>
    <t>Faßberg</t>
  </si>
  <si>
    <t>Hermannsburg</t>
  </si>
  <si>
    <t>Unterlüß</t>
  </si>
  <si>
    <t>Wietze / Ovelgönne</t>
  </si>
  <si>
    <t>Winsen (Aller)</t>
  </si>
  <si>
    <t xml:space="preserve">Wathlingen / Nienhagen </t>
  </si>
  <si>
    <t>Cuxhaven</t>
  </si>
  <si>
    <t>Dorum</t>
  </si>
  <si>
    <t>Hambergen</t>
  </si>
  <si>
    <t>Lamstedt</t>
  </si>
  <si>
    <t>Langen</t>
  </si>
  <si>
    <t>Bederkesa</t>
  </si>
  <si>
    <t>Lilienthal</t>
  </si>
  <si>
    <t>Loxstedt</t>
  </si>
  <si>
    <t>Nordholz</t>
  </si>
  <si>
    <t>Osterholz-Scharmbeck</t>
  </si>
  <si>
    <t>Otterndorf</t>
  </si>
  <si>
    <t>Ritterhude</t>
  </si>
  <si>
    <t>Samtgemeinde Hagen</t>
  </si>
  <si>
    <t>Schwanewede</t>
  </si>
  <si>
    <t>Wehdel</t>
  </si>
  <si>
    <t>Worpswede</t>
  </si>
  <si>
    <t>Bad Bentheim</t>
  </si>
  <si>
    <t>Emsbüren</t>
  </si>
  <si>
    <t>Haselünne</t>
  </si>
  <si>
    <t>Holthausen-Biene</t>
  </si>
  <si>
    <t>Lathen</t>
  </si>
  <si>
    <t>Lingen</t>
  </si>
  <si>
    <t>Meppen</t>
  </si>
  <si>
    <t>Nordhorn</t>
  </si>
  <si>
    <t xml:space="preserve">Osterwald-Neuenhaus </t>
  </si>
  <si>
    <t xml:space="preserve">Schüttorf </t>
  </si>
  <si>
    <t>Spelle</t>
  </si>
  <si>
    <t>Thuine</t>
  </si>
  <si>
    <t>Adelebsen-Dransfeld</t>
  </si>
  <si>
    <t>Bodenfelde</t>
  </si>
  <si>
    <t>Bodenwerder</t>
  </si>
  <si>
    <t>Einbeck</t>
  </si>
  <si>
    <t>Grünenplan</t>
  </si>
  <si>
    <t>Holzminden</t>
  </si>
  <si>
    <t>Moringen</t>
  </si>
  <si>
    <t>Northeim</t>
  </si>
  <si>
    <t>Polle</t>
  </si>
  <si>
    <t>Stadtoldendorf</t>
  </si>
  <si>
    <t>Uslar</t>
  </si>
  <si>
    <t>Polizei Hann. Münden</t>
  </si>
  <si>
    <t>Barsinghausen</t>
  </si>
  <si>
    <t>Burgdorf</t>
  </si>
  <si>
    <t>Eldagsen</t>
  </si>
  <si>
    <t>Empelde</t>
  </si>
  <si>
    <t>Garbsen</t>
  </si>
  <si>
    <t>Gehrden</t>
  </si>
  <si>
    <t>Goltern</t>
  </si>
  <si>
    <t>Hänigsen</t>
  </si>
  <si>
    <t>Hemmingen</t>
  </si>
  <si>
    <t>Isernhagen</t>
  </si>
  <si>
    <t>Krähenwinkel</t>
  </si>
  <si>
    <t>Laatzen</t>
  </si>
  <si>
    <t>Langenhagen</t>
  </si>
  <si>
    <t>Lehrte</t>
  </si>
  <si>
    <t>Neustadt am Rübenberge</t>
  </si>
  <si>
    <t>Pattensen</t>
  </si>
  <si>
    <t>Poggenhagen</t>
  </si>
  <si>
    <t>Seelze</t>
  </si>
  <si>
    <t>Sehnde</t>
  </si>
  <si>
    <t>Springe</t>
  </si>
  <si>
    <t>Wedemark</t>
  </si>
  <si>
    <t>Wennigsen</t>
  </si>
  <si>
    <t>Wunstorf</t>
  </si>
  <si>
    <t>Anderten</t>
  </si>
  <si>
    <t>Misburg</t>
  </si>
  <si>
    <t>Alfeld</t>
  </si>
  <si>
    <t>Bad Salzdetfurth</t>
  </si>
  <si>
    <t>Banteln</t>
  </si>
  <si>
    <t>Bockenem</t>
  </si>
  <si>
    <t>Harsum</t>
  </si>
  <si>
    <t>Lengede</t>
  </si>
  <si>
    <t>Peine</t>
  </si>
  <si>
    <t>Sarstedt</t>
  </si>
  <si>
    <t>Söhlde</t>
  </si>
  <si>
    <t>Bergen/Dumme</t>
  </si>
  <si>
    <t>Dannenberg</t>
  </si>
  <si>
    <t>Fallingbostel</t>
  </si>
  <si>
    <t>Lüchow</t>
  </si>
  <si>
    <t>Munster</t>
  </si>
  <si>
    <t>Rosche</t>
  </si>
  <si>
    <t>Schwarmstedt</t>
  </si>
  <si>
    <t>Soltau</t>
  </si>
  <si>
    <t>Stadensen</t>
  </si>
  <si>
    <t>Zernien</t>
  </si>
  <si>
    <t>Eystrup</t>
  </si>
  <si>
    <t>Uchte</t>
  </si>
  <si>
    <t>Alt Garge</t>
  </si>
  <si>
    <t>Bardowick</t>
  </si>
  <si>
    <t>Buchholz</t>
  </si>
  <si>
    <t>Dahlenburg</t>
  </si>
  <si>
    <t>Elbmarsch</t>
  </si>
  <si>
    <t>Hanstedt</t>
  </si>
  <si>
    <t>Hollenstedt</t>
  </si>
  <si>
    <t>Lopautal</t>
  </si>
  <si>
    <t>Lüneburg</t>
  </si>
  <si>
    <t>Maschen</t>
  </si>
  <si>
    <t>Neu Wulmstorf</t>
  </si>
  <si>
    <t>Salzhausen</t>
  </si>
  <si>
    <t>Seevetal</t>
  </si>
  <si>
    <t>Tostedt</t>
  </si>
  <si>
    <t>Winsen/Luhe</t>
  </si>
  <si>
    <t>Bakum</t>
  </si>
  <si>
    <t>Barnstorf</t>
  </si>
  <si>
    <t>Barßel</t>
  </si>
  <si>
    <t>Bassum</t>
  </si>
  <si>
    <t>Bruchhausen-Vilsen</t>
  </si>
  <si>
    <t>Cloppenburg</t>
  </si>
  <si>
    <t>Damme</t>
  </si>
  <si>
    <t>Delmenhorst</t>
  </si>
  <si>
    <t>Diepholz</t>
  </si>
  <si>
    <t>Dinklage</t>
  </si>
  <si>
    <t>Emstek</t>
  </si>
  <si>
    <t>Friesoythe</t>
  </si>
  <si>
    <t>Ganderkesee</t>
  </si>
  <si>
    <t>Garrel</t>
  </si>
  <si>
    <t>Goldenstedt</t>
  </si>
  <si>
    <t>Hatten-Sandkrug</t>
  </si>
  <si>
    <t>Holdorf</t>
  </si>
  <si>
    <t>Hude</t>
  </si>
  <si>
    <t xml:space="preserve">Kirchdorf </t>
  </si>
  <si>
    <t xml:space="preserve">Löningen </t>
  </si>
  <si>
    <t>Neuenkirchen-Vörden</t>
  </si>
  <si>
    <t>Saterland</t>
  </si>
  <si>
    <t>Steinfeld</t>
  </si>
  <si>
    <t>Stuhr</t>
  </si>
  <si>
    <t>Syke</t>
  </si>
  <si>
    <t>Twistringen</t>
  </si>
  <si>
    <t>Vechta</t>
  </si>
  <si>
    <t>Visbek</t>
  </si>
  <si>
    <t>Wardenburg</t>
  </si>
  <si>
    <t>Weyhe</t>
  </si>
  <si>
    <t>Wildeshausen</t>
  </si>
  <si>
    <t>Bad Zwischenahn</t>
  </si>
  <si>
    <t xml:space="preserve">Bockhorn-Zetel </t>
  </si>
  <si>
    <t>Brake</t>
  </si>
  <si>
    <t>Butjadingen</t>
  </si>
  <si>
    <t>Nordenham</t>
  </si>
  <si>
    <t>Wangerooge</t>
  </si>
  <si>
    <t>Oldenburg</t>
  </si>
  <si>
    <t>Rastede</t>
  </si>
  <si>
    <t>Schortens-Jever</t>
  </si>
  <si>
    <t>Varel</t>
  </si>
  <si>
    <t>Wangerland</t>
  </si>
  <si>
    <t>Westerstede</t>
  </si>
  <si>
    <t>Wilhelmshaven</t>
  </si>
  <si>
    <t>Stedinger Land</t>
  </si>
  <si>
    <t>Bramsche</t>
  </si>
  <si>
    <t>Burg Gretesch</t>
  </si>
  <si>
    <t>Dissen/Bad Rothenfelde</t>
  </si>
  <si>
    <t>Fürstenau</t>
  </si>
  <si>
    <t>Georgsmarienhütte</t>
  </si>
  <si>
    <t>Hagen a.T.W</t>
  </si>
  <si>
    <t>Hasbergen</t>
  </si>
  <si>
    <t>Melle</t>
  </si>
  <si>
    <t>Obere Hunte</t>
  </si>
  <si>
    <t>Quakenbrück</t>
  </si>
  <si>
    <t>Bersenbrück</t>
  </si>
  <si>
    <t>Oldenburg-Nord</t>
  </si>
  <si>
    <t>Aurich</t>
  </si>
  <si>
    <t>Bunde</t>
  </si>
  <si>
    <t>Emden</t>
  </si>
  <si>
    <t>Esens</t>
  </si>
  <si>
    <t>Langeoog</t>
  </si>
  <si>
    <t>Hage</t>
  </si>
  <si>
    <t>Leer</t>
  </si>
  <si>
    <t>Marienhafe</t>
  </si>
  <si>
    <t>Norden</t>
  </si>
  <si>
    <t>Norderney</t>
  </si>
  <si>
    <t>Rhauderfehn</t>
  </si>
  <si>
    <t>Weener</t>
  </si>
  <si>
    <t>Wiesmoor</t>
  </si>
  <si>
    <t>Wittmund</t>
  </si>
  <si>
    <t>Nordkehdingen</t>
  </si>
  <si>
    <t>Drochtersen</t>
  </si>
  <si>
    <t>Harsefeld</t>
  </si>
  <si>
    <t>Horneburg/Altes Land</t>
  </si>
  <si>
    <t>Samtgemeinde Fredenbeck</t>
  </si>
  <si>
    <t>Bad Nenndorf</t>
  </si>
  <si>
    <t>Bad Pyrmont</t>
  </si>
  <si>
    <t>Bakede</t>
  </si>
  <si>
    <t xml:space="preserve">Beber-Rohrsen-Bad Münder </t>
  </si>
  <si>
    <t>Bückeburg</t>
  </si>
  <si>
    <t>Coppenbrügge</t>
  </si>
  <si>
    <t>Haddessen</t>
  </si>
  <si>
    <t>Hameln</t>
  </si>
  <si>
    <t>Lauenau</t>
  </si>
  <si>
    <t>Obernkirchen</t>
  </si>
  <si>
    <t>Rinteln</t>
  </si>
  <si>
    <t>Rolfshagen</t>
  </si>
  <si>
    <t>Salzhemmendorf</t>
  </si>
  <si>
    <t>Stadthagen</t>
  </si>
  <si>
    <t>Westharz</t>
  </si>
  <si>
    <t xml:space="preserve">Üfingen </t>
  </si>
  <si>
    <t>Protokoll</t>
  </si>
  <si>
    <t>Altersklasse Einzel</t>
  </si>
  <si>
    <t>Altersklasse Mannschaft</t>
  </si>
  <si>
    <t>Protokolle Einzelstrecken</t>
  </si>
  <si>
    <t>Start in Mannschaft</t>
  </si>
  <si>
    <t>ohne</t>
  </si>
  <si>
    <t>gemeldete Mannschaften</t>
  </si>
  <si>
    <t>Qualifikation</t>
  </si>
  <si>
    <t>gesperrt</t>
  </si>
  <si>
    <t>Bemerkung</t>
  </si>
  <si>
    <t>Im Feld A2/B2 den Bezirk auswählen:
1. Feld mit der Maus markieren
2. Auf Dropdown-Button (Pfeil) klicken und Bezirk auswählen</t>
  </si>
  <si>
    <t>Die Erstplazierten und weitere Plazierte können direkt nacheinander eingegeben werden.</t>
  </si>
  <si>
    <r>
      <t>Die fertige Meldung spätestens zum Meldeschluß am 01.03. d. J. als Excel-Datei per email senden an: 
landesmeisterschaften</t>
    </r>
    <r>
      <rPr>
        <b/>
        <sz val="10"/>
        <rFont val="Arial"/>
        <family val="2"/>
        <charset val="238"/>
      </rPr>
      <t>@niedersachsen.dlrg-jugend.de</t>
    </r>
    <r>
      <rPr>
        <sz val="10"/>
        <rFont val="Arial"/>
        <family val="2"/>
        <charset val="238"/>
      </rPr>
      <t/>
    </r>
  </si>
  <si>
    <t>Das Protokoll bitten wir einzuscannen und im PDF Format der email beizufügen.</t>
  </si>
  <si>
    <r>
      <t xml:space="preserve">Bei Problemen mit der Excel-Datei bitte rechtzeitig vor Meldeschluß email an:
</t>
    </r>
    <r>
      <rPr>
        <b/>
        <sz val="10"/>
        <rFont val="Arial"/>
        <family val="2"/>
        <charset val="238"/>
      </rPr>
      <t>landesmeisterschaften@nds.dlrg-jugend.de</t>
    </r>
  </si>
  <si>
    <r>
      <t xml:space="preserve">Für </t>
    </r>
    <r>
      <rPr>
        <b/>
        <sz val="10"/>
        <rFont val="Arial"/>
        <family val="2"/>
        <charset val="238"/>
      </rPr>
      <t>Einzelteilnehmer der offen Altersklasse</t>
    </r>
    <r>
      <rPr>
        <sz val="10"/>
        <rFont val="Arial"/>
        <family val="2"/>
        <charset val="238"/>
      </rPr>
      <t xml:space="preserve"> bitte zusätzlich die Meldezeiten der einzelnen Disziplinen in den Spalten M bis X eingeben.
Ohne Angabe einer Zeit wird der Teilnehmer bei der Laufeinteilung nicht berücksichtigt.
Bitte beachtet: Es müssen 3 oder 4 Disziplinen ausgewählt werden. 
Bei falscher Anzahl der ausgewählten Disziplinen erscheint die Spalte Y</t>
    </r>
    <r>
      <rPr>
        <sz val="10"/>
        <rFont val="Arial"/>
        <family val="2"/>
        <charset val="238"/>
      </rPr>
      <t xml:space="preserve"> in </t>
    </r>
    <r>
      <rPr>
        <b/>
        <sz val="10"/>
        <color indexed="10"/>
        <rFont val="Arial"/>
        <family val="2"/>
        <charset val="238"/>
      </rPr>
      <t>rot</t>
    </r>
    <r>
      <rPr>
        <sz val="10"/>
        <rFont val="Arial"/>
        <family val="2"/>
        <charset val="238"/>
      </rPr>
      <t xml:space="preserve">.
Falls </t>
    </r>
    <r>
      <rPr>
        <b/>
        <sz val="10"/>
        <rFont val="Arial"/>
        <family val="2"/>
        <charset val="238"/>
      </rPr>
      <t>keine Meldezeit</t>
    </r>
    <r>
      <rPr>
        <sz val="10"/>
        <rFont val="Arial"/>
        <family val="2"/>
        <charset val="238"/>
      </rPr>
      <t xml:space="preserve"> vorliegt, bitte &lt;</t>
    </r>
    <r>
      <rPr>
        <b/>
        <sz val="10"/>
        <rFont val="Arial"/>
        <family val="2"/>
        <charset val="238"/>
      </rPr>
      <t>9:59,99</t>
    </r>
    <r>
      <rPr>
        <sz val="10"/>
        <rFont val="Arial"/>
        <family val="2"/>
        <charset val="238"/>
      </rPr>
      <t>&gt; eingeben.</t>
    </r>
  </si>
  <si>
    <t>Ausgefüllte Gesamtmeldung bitte per Mail an landesmeisterschaften@niedersachsen.dlrg-jugend.de senden.</t>
  </si>
  <si>
    <t>Der / die Delegationsleiter/in verpflichtet sich, in Zusammenarbeit mit den Betreuer/innen dafür zu sorgen, dass sich die Teilnehmer/innen an die Weisungen der Veranstaltungsleitung halten. Er/sie versichert, dass alle Teilnehmer/innen Mitglied der DLRG LV Niedersachsen sind.</t>
  </si>
  <si>
    <t>GENODEF1BCK</t>
  </si>
  <si>
    <t>Delegationsleiter/in</t>
  </si>
  <si>
    <t>Bezirksjugendvorsitzende/r</t>
  </si>
  <si>
    <t>Kontrolle</t>
  </si>
  <si>
    <t>Quali</t>
  </si>
  <si>
    <t>Meldezeiten AK 17/18 und  offene AK</t>
  </si>
  <si>
    <t>OrtsM 16   (Ortsmeisterschaften 2016)</t>
  </si>
  <si>
    <t>BezM 16    (Bezirksmeisterschaften 2016)</t>
  </si>
  <si>
    <t>DM 2015</t>
  </si>
  <si>
    <t>DP 2015</t>
  </si>
  <si>
    <t>JRP 2015</t>
  </si>
  <si>
    <t>WM 2015</t>
  </si>
  <si>
    <t>sonst.          ILS / ILSE sanktionierter Wettkampf 2015 / 2016</t>
  </si>
  <si>
    <t>Ansprechpartner für Rückfragen während der Zulassungssitzung am 05.03.2016
Bei offenen Punkten während der Zulassung wird der genannte Handy-Anschluss angerufen.</t>
  </si>
  <si>
    <t>Weiterer Ansprechpartner für Rückfragen während der Zulassungssitzung am 05.03.2016 , falls der 1. Ansprechpartner nicht erreichbar ist.</t>
  </si>
  <si>
    <t>Anmeldung zum Landesjugendtreffen/Landesmeisterschaften 2016</t>
  </si>
  <si>
    <t>(Meldeschluss 01.03.2016 )</t>
  </si>
  <si>
    <t>Der / die Delegationsleiter/in hat sich am Donnerstag, den 31.03.2016 bis spätestens 18.00 Uhr im Orgabüro und während der Veranstaltung den Aufenthaltsort ständig dem Orgabüro bekanntzugeben.</t>
  </si>
  <si>
    <t>Zulassungssitzung</t>
  </si>
  <si>
    <t>Delegationsleiter</t>
  </si>
  <si>
    <t>Delegationsleiter Stellv.</t>
  </si>
  <si>
    <t>Ansprechpartner</t>
  </si>
  <si>
    <t>Meldung</t>
  </si>
  <si>
    <t>Ansprechpartner Meldung</t>
  </si>
  <si>
    <t>Verantwortlich für die Meldung, kann Rückfragen zur Meldung oder fehlenden Unterlagen beantworten. Dieser Kontakt erhält auch die Mitteilung für Nachrückplätze</t>
  </si>
  <si>
    <t>Ansprechpartner Zulassungssitzung</t>
  </si>
  <si>
    <t>Der Ansprechpartner auf der Veranstaltung.</t>
  </si>
  <si>
    <t>leer</t>
  </si>
  <si>
    <t>Dies der Kontakt, der am Tag der Zulassung (11.03.2017) telefonisch erreichbar ist, und ggf. fehlende Informationen prüfen oder organisieren kann. 
Dieser kann im Zweifelsfall auch über Abmeldungen entscheiden.</t>
  </si>
  <si>
    <t>Meldebogen Landesmeisterschaften 2017</t>
  </si>
  <si>
    <t>Bezirksmeisterschaften 2017</t>
  </si>
  <si>
    <t>Oldenburger Land - Diepholz</t>
  </si>
  <si>
    <t>Pia Marie</t>
  </si>
  <si>
    <t>Kipper</t>
  </si>
  <si>
    <t>internet@bueckeburg.dlrg.de</t>
  </si>
  <si>
    <t>Christian</t>
  </si>
  <si>
    <t>Glensk</t>
  </si>
  <si>
    <t>ChristianGlensk@gmail.com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</si>
</sst>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\-??\ _€_-;_-@_-"/>
    <numFmt numFmtId="165" formatCode="_-* #,##0.00&quot; €&quot;_-;\-* #,##0.00&quot; €&quot;_-;_-* \-??&quot; €&quot;_-;_-@_-"/>
    <numFmt numFmtId="166" formatCode="_-* #,##0\ _-;\-* #,##0\ _-;_-* \-??\ _-;_-@_-"/>
    <numFmt numFmtId="167" formatCode="m:ss.00"/>
    <numFmt numFmtId="168" formatCode="_-* #,##0\ _€_-;\-* #,##0\ _€_-;_-* \-??\ _€_-;_-@_-"/>
    <numFmt numFmtId="169" formatCode="#;;\-"/>
    <numFmt numFmtId="170" formatCode="dd/\ mm/yyyy"/>
  </numFmts>
  <fonts count="33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16"/>
      <name val="Arial"/>
      <family val="2"/>
      <charset val="238"/>
    </font>
    <font>
      <b/>
      <i/>
      <sz val="11"/>
      <color indexed="63"/>
      <name val="Arial"/>
      <family val="2"/>
      <charset val="238"/>
    </font>
    <font>
      <sz val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0"/>
      <color indexed="6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</font>
    <font>
      <b/>
      <sz val="10"/>
      <color rgb="FF92D050"/>
      <name val="Arial"/>
      <family val="2"/>
      <charset val="238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FF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rgb="FF00B0F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164" fontId="19" fillId="0" borderId="0" applyFill="0" applyBorder="0" applyAlignment="0" applyProtection="0"/>
    <xf numFmtId="0" fontId="1" fillId="0" borderId="1" applyNumberFormat="0" applyFill="0" applyAlignment="0" applyProtection="0"/>
    <xf numFmtId="165" fontId="19" fillId="0" borderId="0" applyFill="0" applyBorder="0" applyAlignment="0" applyProtection="0"/>
    <xf numFmtId="0" fontId="17" fillId="0" borderId="0" applyNumberFormat="0" applyFill="0" applyBorder="0" applyAlignment="0" applyProtection="0"/>
    <xf numFmtId="164" fontId="19" fillId="0" borderId="0" applyFill="0" applyBorder="0" applyAlignment="0" applyProtection="0"/>
    <xf numFmtId="0" fontId="2" fillId="0" borderId="2" applyNumberFormat="0" applyFill="0" applyAlignment="0" applyProtection="0"/>
  </cellStyleXfs>
  <cellXfs count="2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166" fontId="12" fillId="5" borderId="3" xfId="1" applyNumberFormat="1" applyFont="1" applyFill="1" applyBorder="1" applyAlignment="1" applyProtection="1">
      <alignment vertical="top" wrapText="1"/>
      <protection locked="0"/>
    </xf>
    <xf numFmtId="165" fontId="12" fillId="0" borderId="4" xfId="3" applyFont="1" applyFill="1" applyBorder="1" applyAlignment="1" applyProtection="1">
      <alignment vertical="top" wrapText="1"/>
    </xf>
    <xf numFmtId="166" fontId="12" fillId="4" borderId="3" xfId="1" applyNumberFormat="1" applyFont="1" applyFill="1" applyBorder="1" applyAlignment="1" applyProtection="1">
      <alignment vertical="top" wrapText="1"/>
    </xf>
    <xf numFmtId="165" fontId="12" fillId="4" borderId="5" xfId="0" applyNumberFormat="1" applyFont="1" applyFill="1" applyBorder="1" applyAlignment="1" applyProtection="1">
      <alignment vertical="top" wrapText="1"/>
    </xf>
    <xf numFmtId="0" fontId="3" fillId="0" borderId="0" xfId="0" applyFont="1" applyProtection="1"/>
    <xf numFmtId="0" fontId="3" fillId="0" borderId="0" xfId="0" applyFont="1" applyAlignment="1">
      <alignment vertical="top" wrapText="1"/>
    </xf>
    <xf numFmtId="49" fontId="3" fillId="0" borderId="6" xfId="0" applyNumberFormat="1" applyFont="1" applyBorder="1" applyProtection="1"/>
    <xf numFmtId="0" fontId="3" fillId="0" borderId="6" xfId="0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167" fontId="3" fillId="3" borderId="6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/>
    <xf numFmtId="0" fontId="3" fillId="0" borderId="0" xfId="0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16" fillId="0" borderId="6" xfId="0" applyFont="1" applyFill="1" applyBorder="1" applyAlignment="1" applyProtection="1">
      <alignment vertical="center" wrapText="1"/>
    </xf>
    <xf numFmtId="49" fontId="16" fillId="0" borderId="6" xfId="0" applyNumberFormat="1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" fontId="3" fillId="0" borderId="6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18" fillId="0" borderId="6" xfId="4" applyNumberFormat="1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8" fontId="3" fillId="0" borderId="6" xfId="5" applyNumberFormat="1" applyFont="1" applyFill="1" applyBorder="1" applyAlignment="1" applyProtection="1">
      <alignment horizontal="center"/>
    </xf>
    <xf numFmtId="0" fontId="3" fillId="6" borderId="6" xfId="0" applyFont="1" applyFill="1" applyBorder="1"/>
    <xf numFmtId="169" fontId="3" fillId="6" borderId="6" xfId="5" applyNumberFormat="1" applyFont="1" applyFill="1" applyBorder="1" applyAlignment="1" applyProtection="1">
      <alignment horizontal="center"/>
    </xf>
    <xf numFmtId="169" fontId="3" fillId="0" borderId="6" xfId="5" applyNumberFormat="1" applyFont="1" applyFill="1" applyBorder="1" applyAlignment="1" applyProtection="1">
      <alignment horizontal="center"/>
    </xf>
    <xf numFmtId="169" fontId="3" fillId="0" borderId="0" xfId="0" applyNumberFormat="1" applyFont="1"/>
    <xf numFmtId="0" fontId="3" fillId="7" borderId="0" xfId="0" applyFont="1" applyFill="1"/>
    <xf numFmtId="169" fontId="3" fillId="0" borderId="0" xfId="5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top"/>
    </xf>
    <xf numFmtId="170" fontId="3" fillId="0" borderId="0" xfId="0" applyNumberFormat="1" applyFont="1" applyAlignment="1">
      <alignment vertical="top"/>
    </xf>
    <xf numFmtId="0" fontId="17" fillId="0" borderId="6" xfId="4" applyNumberForma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</xf>
    <xf numFmtId="0" fontId="3" fillId="6" borderId="0" xfId="0" applyFont="1" applyFill="1" applyAlignment="1" applyProtection="1"/>
    <xf numFmtId="0" fontId="3" fillId="6" borderId="0" xfId="0" applyFont="1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/>
    <xf numFmtId="0" fontId="9" fillId="0" borderId="0" xfId="0" applyFont="1" applyProtection="1"/>
    <xf numFmtId="0" fontId="4" fillId="0" borderId="0" xfId="0" applyFo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49" fontId="3" fillId="2" borderId="15" xfId="0" applyNumberFormat="1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49" fontId="3" fillId="2" borderId="18" xfId="0" applyNumberFormat="1" applyFont="1" applyFill="1" applyBorder="1" applyAlignment="1" applyProtection="1">
      <alignment horizontal="center"/>
    </xf>
    <xf numFmtId="0" fontId="3" fillId="2" borderId="19" xfId="0" applyFont="1" applyFill="1" applyBorder="1" applyProtection="1"/>
    <xf numFmtId="0" fontId="11" fillId="0" borderId="0" xfId="0" applyFont="1" applyProtection="1"/>
    <xf numFmtId="0" fontId="3" fillId="2" borderId="20" xfId="0" applyFont="1" applyFill="1" applyBorder="1" applyProtection="1"/>
    <xf numFmtId="49" fontId="3" fillId="2" borderId="21" xfId="0" applyNumberFormat="1" applyFont="1" applyFill="1" applyBorder="1" applyAlignment="1" applyProtection="1">
      <alignment horizontal="center"/>
    </xf>
    <xf numFmtId="0" fontId="3" fillId="2" borderId="22" xfId="0" applyFont="1" applyFill="1" applyBorder="1" applyProtection="1"/>
    <xf numFmtId="0" fontId="12" fillId="0" borderId="0" xfId="0" applyFont="1" applyProtection="1"/>
    <xf numFmtId="0" fontId="3" fillId="2" borderId="23" xfId="0" applyFont="1" applyFill="1" applyBorder="1" applyProtection="1"/>
    <xf numFmtId="49" fontId="3" fillId="2" borderId="24" xfId="0" applyNumberFormat="1" applyFont="1" applyFill="1" applyBorder="1" applyAlignment="1" applyProtection="1">
      <alignment horizontal="center"/>
    </xf>
    <xf numFmtId="0" fontId="4" fillId="2" borderId="25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Protection="1"/>
    <xf numFmtId="0" fontId="12" fillId="0" borderId="28" xfId="0" applyFont="1" applyBorder="1" applyAlignment="1" applyProtection="1">
      <alignment vertical="top" wrapText="1"/>
    </xf>
    <xf numFmtId="0" fontId="12" fillId="0" borderId="29" xfId="0" applyFont="1" applyBorder="1" applyAlignment="1" applyProtection="1">
      <alignment vertical="top" wrapText="1"/>
    </xf>
    <xf numFmtId="0" fontId="3" fillId="2" borderId="30" xfId="0" applyFont="1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12" fillId="0" borderId="0" xfId="0" applyFont="1" applyAlignment="1" applyProtection="1">
      <alignment wrapText="1"/>
    </xf>
    <xf numFmtId="0" fontId="12" fillId="0" borderId="0" xfId="0" applyFont="1" applyBorder="1" applyAlignment="1" applyProtection="1">
      <alignment horizontal="left" wrapText="1"/>
    </xf>
    <xf numFmtId="0" fontId="4" fillId="2" borderId="23" xfId="0" applyFont="1" applyFill="1" applyBorder="1" applyProtection="1"/>
    <xf numFmtId="0" fontId="3" fillId="2" borderId="33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9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2" borderId="36" xfId="0" applyFont="1" applyFill="1" applyBorder="1" applyProtection="1"/>
    <xf numFmtId="0" fontId="3" fillId="2" borderId="37" xfId="0" applyFont="1" applyFill="1" applyBorder="1" applyProtection="1"/>
    <xf numFmtId="0" fontId="3" fillId="2" borderId="38" xfId="0" applyFont="1" applyFill="1" applyBorder="1" applyProtection="1"/>
    <xf numFmtId="0" fontId="3" fillId="2" borderId="39" xfId="0" applyFont="1" applyFill="1" applyBorder="1" applyProtection="1"/>
    <xf numFmtId="0" fontId="3" fillId="2" borderId="7" xfId="0" applyFont="1" applyFill="1" applyBorder="1" applyProtection="1"/>
    <xf numFmtId="0" fontId="12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12" fillId="0" borderId="0" xfId="0" applyFont="1" applyAlignment="1" applyProtection="1"/>
    <xf numFmtId="0" fontId="3" fillId="2" borderId="40" xfId="0" applyFont="1" applyFill="1" applyBorder="1" applyProtection="1"/>
    <xf numFmtId="0" fontId="3" fillId="2" borderId="41" xfId="0" applyFont="1" applyFill="1" applyBorder="1" applyProtection="1"/>
    <xf numFmtId="0" fontId="12" fillId="0" borderId="0" xfId="0" applyFont="1" applyAlignment="1" applyProtection="1">
      <alignment horizontal="left"/>
    </xf>
    <xf numFmtId="0" fontId="3" fillId="0" borderId="0" xfId="0" applyFont="1" applyBorder="1" applyAlignment="1" applyProtection="1"/>
    <xf numFmtId="0" fontId="3" fillId="2" borderId="42" xfId="0" applyFont="1" applyFill="1" applyBorder="1" applyProtection="1"/>
    <xf numFmtId="0" fontId="3" fillId="0" borderId="43" xfId="0" applyFont="1" applyBorder="1" applyProtection="1"/>
    <xf numFmtId="0" fontId="3" fillId="2" borderId="44" xfId="0" applyFont="1" applyFill="1" applyBorder="1" applyProtection="1"/>
    <xf numFmtId="0" fontId="3" fillId="2" borderId="45" xfId="0" applyFont="1" applyFill="1" applyBorder="1" applyProtection="1"/>
    <xf numFmtId="0" fontId="3" fillId="2" borderId="46" xfId="0" applyFont="1" applyFill="1" applyBorder="1" applyProtection="1"/>
    <xf numFmtId="0" fontId="3" fillId="2" borderId="47" xfId="0" applyFont="1" applyFill="1" applyBorder="1" applyProtection="1"/>
    <xf numFmtId="0" fontId="3" fillId="0" borderId="0" xfId="0" applyFont="1" applyAlignment="1" applyProtection="1">
      <alignment vertical="top" wrapText="1"/>
    </xf>
    <xf numFmtId="0" fontId="0" fillId="0" borderId="0" xfId="0" applyProtection="1"/>
    <xf numFmtId="49" fontId="3" fillId="0" borderId="0" xfId="0" applyNumberFormat="1" applyFont="1" applyProtection="1"/>
    <xf numFmtId="2" fontId="3" fillId="0" borderId="0" xfId="0" applyNumberFormat="1" applyFont="1" applyProtection="1"/>
    <xf numFmtId="0" fontId="0" fillId="0" borderId="48" xfId="0" applyBorder="1" applyProtection="1">
      <protection locked="0"/>
    </xf>
    <xf numFmtId="0" fontId="9" fillId="0" borderId="0" xfId="0" applyFont="1" applyFill="1" applyBorder="1" applyAlignment="1" applyProtection="1">
      <alignment horizontal="left"/>
    </xf>
    <xf numFmtId="168" fontId="3" fillId="0" borderId="0" xfId="5" applyNumberFormat="1" applyFont="1" applyFill="1" applyBorder="1" applyAlignment="1" applyProtection="1">
      <alignment horizontal="center"/>
    </xf>
    <xf numFmtId="169" fontId="0" fillId="0" borderId="0" xfId="0" applyNumberFormat="1"/>
    <xf numFmtId="0" fontId="3" fillId="8" borderId="0" xfId="0" applyFont="1" applyFill="1" applyProtection="1"/>
    <xf numFmtId="0" fontId="0" fillId="9" borderId="0" xfId="0" applyFill="1"/>
    <xf numFmtId="0" fontId="3" fillId="9" borderId="0" xfId="0" applyFont="1" applyFill="1" applyAlignment="1">
      <alignment horizontal="left"/>
    </xf>
    <xf numFmtId="0" fontId="3" fillId="9" borderId="0" xfId="0" applyFont="1" applyFill="1"/>
    <xf numFmtId="0" fontId="3" fillId="11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" fontId="3" fillId="0" borderId="6" xfId="0" applyNumberFormat="1" applyFont="1" applyBorder="1" applyProtection="1">
      <protection locked="0"/>
    </xf>
    <xf numFmtId="0" fontId="4" fillId="11" borderId="0" xfId="0" applyFont="1" applyFill="1"/>
    <xf numFmtId="49" fontId="3" fillId="11" borderId="0" xfId="0" applyNumberFormat="1" applyFont="1" applyFill="1"/>
    <xf numFmtId="0" fontId="3" fillId="0" borderId="7" xfId="0" applyFont="1" applyBorder="1" applyProtection="1"/>
    <xf numFmtId="49" fontId="4" fillId="13" borderId="0" xfId="0" applyNumberFormat="1" applyFont="1" applyFill="1" applyProtection="1"/>
    <xf numFmtId="0" fontId="3" fillId="13" borderId="0" xfId="0" applyFont="1" applyFill="1" applyProtection="1"/>
    <xf numFmtId="0" fontId="3" fillId="13" borderId="0" xfId="0" applyFont="1" applyFill="1" applyBorder="1" applyProtection="1"/>
    <xf numFmtId="49" fontId="4" fillId="8" borderId="0" xfId="0" applyNumberFormat="1" applyFont="1" applyFill="1" applyProtection="1"/>
    <xf numFmtId="49" fontId="3" fillId="8" borderId="0" xfId="0" applyNumberFormat="1" applyFont="1" applyFill="1" applyProtection="1"/>
    <xf numFmtId="2" fontId="3" fillId="0" borderId="7" xfId="0" applyNumberFormat="1" applyFont="1" applyBorder="1" applyProtection="1">
      <protection locked="0"/>
    </xf>
    <xf numFmtId="49" fontId="3" fillId="15" borderId="6" xfId="0" applyNumberFormat="1" applyFont="1" applyFill="1" applyBorder="1" applyProtection="1"/>
    <xf numFmtId="49" fontId="3" fillId="0" borderId="6" xfId="0" applyNumberFormat="1" applyFont="1" applyBorder="1" applyProtection="1">
      <protection locked="0"/>
    </xf>
    <xf numFmtId="0" fontId="3" fillId="0" borderId="6" xfId="0" applyNumberFormat="1" applyFont="1" applyBorder="1" applyProtection="1">
      <protection locked="0"/>
    </xf>
    <xf numFmtId="0" fontId="0" fillId="0" borderId="48" xfId="0" applyBorder="1"/>
    <xf numFmtId="0" fontId="0" fillId="0" borderId="48" xfId="0" applyFill="1" applyBorder="1"/>
    <xf numFmtId="0" fontId="0" fillId="0" borderId="0" xfId="0" applyFill="1"/>
    <xf numFmtId="0" fontId="0" fillId="0" borderId="0" xfId="0" applyFill="1" applyBorder="1"/>
    <xf numFmtId="0" fontId="3" fillId="3" borderId="0" xfId="0" applyNumberFormat="1" applyFont="1" applyFill="1" applyProtection="1">
      <protection locked="0"/>
    </xf>
    <xf numFmtId="49" fontId="3" fillId="12" borderId="6" xfId="0" applyNumberFormat="1" applyFont="1" applyFill="1" applyBorder="1" applyProtection="1"/>
    <xf numFmtId="0" fontId="24" fillId="14" borderId="6" xfId="0" applyNumberFormat="1" applyFont="1" applyFill="1" applyBorder="1" applyProtection="1">
      <protection locked="0"/>
    </xf>
    <xf numFmtId="0" fontId="24" fillId="14" borderId="0" xfId="0" applyFont="1" applyFill="1" applyProtection="1"/>
    <xf numFmtId="2" fontId="3" fillId="12" borderId="54" xfId="0" applyNumberFormat="1" applyFont="1" applyFill="1" applyBorder="1" applyProtection="1"/>
    <xf numFmtId="0" fontId="3" fillId="12" borderId="0" xfId="0" applyFont="1" applyFill="1" applyBorder="1" applyProtection="1"/>
    <xf numFmtId="2" fontId="27" fillId="12" borderId="54" xfId="0" applyNumberFormat="1" applyFont="1" applyFill="1" applyBorder="1" applyAlignment="1" applyProtection="1">
      <alignment vertical="top" wrapText="1"/>
    </xf>
    <xf numFmtId="167" fontId="15" fillId="3" borderId="6" xfId="0" applyNumberFormat="1" applyFont="1" applyFill="1" applyBorder="1" applyAlignment="1" applyProtection="1">
      <alignment vertical="top" textRotation="45" wrapText="1"/>
    </xf>
    <xf numFmtId="167" fontId="24" fillId="3" borderId="6" xfId="0" applyNumberFormat="1" applyFont="1" applyFill="1" applyBorder="1" applyAlignment="1" applyProtection="1">
      <alignment vertical="top" textRotation="45" wrapText="1"/>
    </xf>
    <xf numFmtId="0" fontId="0" fillId="0" borderId="7" xfId="0" applyFont="1" applyBorder="1" applyAlignment="1" applyProtection="1">
      <alignment vertical="top" textRotation="45" wrapText="1"/>
    </xf>
    <xf numFmtId="0" fontId="3" fillId="0" borderId="7" xfId="0" applyNumberFormat="1" applyFont="1" applyBorder="1" applyProtection="1">
      <protection locked="0"/>
    </xf>
    <xf numFmtId="1" fontId="24" fillId="9" borderId="6" xfId="0" applyNumberFormat="1" applyFont="1" applyFill="1" applyBorder="1" applyProtection="1"/>
    <xf numFmtId="2" fontId="3" fillId="0" borderId="56" xfId="0" applyNumberFormat="1" applyFont="1" applyBorder="1" applyProtection="1">
      <protection locked="0"/>
    </xf>
    <xf numFmtId="2" fontId="3" fillId="0" borderId="38" xfId="0" applyNumberFormat="1" applyFont="1" applyBorder="1" applyProtection="1">
      <protection locked="0"/>
    </xf>
    <xf numFmtId="0" fontId="3" fillId="0" borderId="57" xfId="0" applyFont="1" applyBorder="1" applyProtection="1">
      <protection locked="0"/>
    </xf>
    <xf numFmtId="0" fontId="26" fillId="10" borderId="6" xfId="0" applyFont="1" applyFill="1" applyBorder="1" applyAlignment="1" applyProtection="1">
      <alignment vertical="top" wrapText="1"/>
    </xf>
    <xf numFmtId="2" fontId="4" fillId="10" borderId="6" xfId="0" applyNumberFormat="1" applyFont="1" applyFill="1" applyBorder="1" applyAlignment="1" applyProtection="1">
      <alignment vertical="top" wrapText="1"/>
    </xf>
    <xf numFmtId="0" fontId="4" fillId="10" borderId="6" xfId="0" applyFont="1" applyFill="1" applyBorder="1" applyAlignment="1" applyProtection="1">
      <alignment vertical="top" wrapText="1"/>
    </xf>
    <xf numFmtId="2" fontId="4" fillId="10" borderId="32" xfId="0" applyNumberFormat="1" applyFont="1" applyFill="1" applyBorder="1" applyAlignment="1" applyProtection="1">
      <alignment vertical="top" wrapText="1"/>
    </xf>
    <xf numFmtId="0" fontId="3" fillId="10" borderId="0" xfId="0" applyFont="1" applyFill="1" applyAlignment="1" applyProtection="1">
      <alignment vertical="top" wrapText="1"/>
    </xf>
    <xf numFmtId="0" fontId="0" fillId="10" borderId="0" xfId="0" applyFill="1" applyProtection="1"/>
    <xf numFmtId="0" fontId="0" fillId="16" borderId="0" xfId="0" applyFill="1" applyAlignment="1" applyProtection="1">
      <alignment textRotation="45"/>
    </xf>
    <xf numFmtId="0" fontId="28" fillId="16" borderId="0" xfId="0" applyFont="1" applyFill="1" applyAlignment="1" applyProtection="1">
      <alignment textRotation="45"/>
    </xf>
    <xf numFmtId="2" fontId="3" fillId="13" borderId="0" xfId="0" applyNumberFormat="1" applyFont="1" applyFill="1" applyProtection="1"/>
    <xf numFmtId="2" fontId="28" fillId="16" borderId="0" xfId="0" applyNumberFormat="1" applyFont="1" applyFill="1" applyAlignment="1" applyProtection="1">
      <alignment textRotation="45"/>
    </xf>
    <xf numFmtId="2" fontId="0" fillId="0" borderId="0" xfId="0" applyNumberFormat="1" applyProtection="1"/>
    <xf numFmtId="167" fontId="3" fillId="13" borderId="0" xfId="0" applyNumberFormat="1" applyFont="1" applyFill="1" applyProtection="1"/>
    <xf numFmtId="167" fontId="0" fillId="16" borderId="0" xfId="0" applyNumberFormat="1" applyFill="1" applyAlignment="1" applyProtection="1">
      <alignment textRotation="45"/>
    </xf>
    <xf numFmtId="167" fontId="0" fillId="0" borderId="0" xfId="0" applyNumberFormat="1" applyProtection="1"/>
    <xf numFmtId="0" fontId="28" fillId="16" borderId="0" xfId="0" applyFont="1" applyFill="1" applyAlignment="1" applyProtection="1">
      <alignment textRotation="90"/>
    </xf>
    <xf numFmtId="169" fontId="3" fillId="9" borderId="0" xfId="5" applyNumberFormat="1" applyFont="1" applyFill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center" vertical="center" textRotation="90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center" vertical="center" wrapText="1"/>
    </xf>
    <xf numFmtId="2" fontId="24" fillId="0" borderId="6" xfId="0" applyNumberFormat="1" applyFont="1" applyBorder="1" applyProtection="1">
      <protection locked="0"/>
    </xf>
    <xf numFmtId="49" fontId="4" fillId="13" borderId="0" xfId="0" applyNumberFormat="1" applyFont="1" applyFill="1" applyAlignment="1" applyProtection="1">
      <alignment vertical="top"/>
    </xf>
    <xf numFmtId="49" fontId="25" fillId="12" borderId="0" xfId="0" applyNumberFormat="1" applyFont="1" applyFill="1" applyAlignment="1" applyProtection="1">
      <alignment vertical="top"/>
    </xf>
    <xf numFmtId="49" fontId="4" fillId="12" borderId="0" xfId="0" applyNumberFormat="1" applyFont="1" applyFill="1" applyAlignment="1" applyProtection="1">
      <alignment vertical="top"/>
    </xf>
    <xf numFmtId="49" fontId="3" fillId="13" borderId="0" xfId="0" applyNumberFormat="1" applyFont="1" applyFill="1" applyAlignment="1" applyProtection="1">
      <alignment vertical="top"/>
    </xf>
    <xf numFmtId="0" fontId="3" fillId="13" borderId="0" xfId="0" applyFont="1" applyFill="1" applyAlignment="1" applyProtection="1">
      <alignment vertical="top"/>
    </xf>
    <xf numFmtId="0" fontId="3" fillId="13" borderId="0" xfId="0" applyFont="1" applyFill="1" applyBorder="1" applyAlignment="1" applyProtection="1">
      <alignment vertical="top"/>
    </xf>
    <xf numFmtId="2" fontId="3" fillId="13" borderId="0" xfId="0" applyNumberFormat="1" applyFont="1" applyFill="1" applyAlignment="1" applyProtection="1">
      <alignment vertical="top"/>
    </xf>
    <xf numFmtId="167" fontId="3" fillId="13" borderId="0" xfId="0" applyNumberFormat="1" applyFont="1" applyFill="1" applyAlignment="1" applyProtection="1">
      <alignment vertical="top"/>
    </xf>
    <xf numFmtId="0" fontId="29" fillId="8" borderId="0" xfId="0" applyFont="1" applyFill="1" applyProtection="1"/>
    <xf numFmtId="0" fontId="29" fillId="8" borderId="0" xfId="0" applyFont="1" applyFill="1" applyAlignment="1" applyProtection="1">
      <alignment horizontal="center"/>
    </xf>
    <xf numFmtId="0" fontId="3" fillId="10" borderId="0" xfId="0" applyFont="1" applyFill="1" applyAlignment="1" applyProtection="1">
      <alignment vertical="top" textRotation="90" wrapText="1"/>
    </xf>
    <xf numFmtId="0" fontId="3" fillId="10" borderId="48" xfId="0" applyNumberFormat="1" applyFont="1" applyFill="1" applyBorder="1" applyProtection="1">
      <protection locked="0"/>
    </xf>
    <xf numFmtId="0" fontId="0" fillId="0" borderId="48" xfId="0" applyNumberFormat="1" applyBorder="1" applyProtection="1"/>
    <xf numFmtId="49" fontId="0" fillId="0" borderId="48" xfId="0" applyNumberFormat="1" applyBorder="1" applyProtection="1"/>
    <xf numFmtId="0" fontId="0" fillId="0" borderId="48" xfId="0" applyBorder="1" applyProtection="1"/>
    <xf numFmtId="2" fontId="0" fillId="0" borderId="48" xfId="0" applyNumberFormat="1" applyBorder="1" applyProtection="1"/>
    <xf numFmtId="49" fontId="3" fillId="10" borderId="0" xfId="0" applyNumberFormat="1" applyFont="1" applyFill="1" applyProtection="1"/>
    <xf numFmtId="0" fontId="3" fillId="10" borderId="0" xfId="0" applyFont="1" applyFill="1" applyProtection="1"/>
    <xf numFmtId="0" fontId="3" fillId="10" borderId="0" xfId="0" applyFont="1" applyFill="1" applyBorder="1" applyProtection="1"/>
    <xf numFmtId="2" fontId="3" fillId="10" borderId="0" xfId="0" applyNumberFormat="1" applyFont="1" applyFill="1" applyProtection="1"/>
    <xf numFmtId="0" fontId="3" fillId="12" borderId="0" xfId="0" applyFont="1" applyFill="1" applyAlignment="1" applyProtection="1">
      <alignment vertical="top" wrapText="1"/>
    </xf>
    <xf numFmtId="0" fontId="0" fillId="12" borderId="0" xfId="0" applyFill="1" applyProtection="1"/>
    <xf numFmtId="0" fontId="4" fillId="13" borderId="0" xfId="0" applyNumberFormat="1" applyFont="1" applyFill="1" applyAlignment="1" applyProtection="1">
      <alignment horizontal="right" vertical="top"/>
    </xf>
    <xf numFmtId="49" fontId="30" fillId="0" borderId="60" xfId="0" applyNumberFormat="1" applyFont="1" applyBorder="1" applyProtection="1"/>
    <xf numFmtId="0" fontId="30" fillId="18" borderId="61" xfId="0" applyFont="1" applyFill="1" applyBorder="1" applyProtection="1"/>
    <xf numFmtId="0" fontId="30" fillId="0" borderId="61" xfId="0" applyFont="1" applyBorder="1" applyProtection="1"/>
    <xf numFmtId="0" fontId="30" fillId="9" borderId="61" xfId="0" applyFont="1" applyFill="1" applyBorder="1" applyProtection="1"/>
    <xf numFmtId="0" fontId="30" fillId="0" borderId="60" xfId="0" applyNumberFormat="1" applyFont="1" applyBorder="1" applyProtection="1"/>
    <xf numFmtId="49" fontId="30" fillId="18" borderId="61" xfId="0" applyNumberFormat="1" applyFont="1" applyFill="1" applyBorder="1" applyProtection="1">
      <protection locked="0"/>
    </xf>
    <xf numFmtId="49" fontId="30" fillId="0" borderId="61" xfId="0" applyNumberFormat="1" applyFont="1" applyBorder="1" applyProtection="1">
      <protection locked="0"/>
    </xf>
    <xf numFmtId="0" fontId="30" fillId="0" borderId="61" xfId="0" applyFont="1" applyBorder="1" applyProtection="1">
      <protection locked="0"/>
    </xf>
    <xf numFmtId="0" fontId="30" fillId="18" borderId="61" xfId="0" applyFont="1" applyFill="1" applyBorder="1" applyProtection="1">
      <protection locked="0"/>
    </xf>
    <xf numFmtId="0" fontId="31" fillId="17" borderId="60" xfId="0" applyFont="1" applyFill="1" applyBorder="1" applyProtection="1"/>
    <xf numFmtId="0" fontId="31" fillId="17" borderId="61" xfId="0" applyFont="1" applyFill="1" applyBorder="1" applyProtection="1"/>
    <xf numFmtId="0" fontId="0" fillId="0" borderId="62" xfId="0" applyBorder="1" applyProtection="1"/>
    <xf numFmtId="49" fontId="30" fillId="0" borderId="63" xfId="0" applyNumberFormat="1" applyFont="1" applyBorder="1" applyProtection="1"/>
    <xf numFmtId="0" fontId="30" fillId="0" borderId="0" xfId="0" applyFont="1" applyBorder="1" applyProtection="1"/>
    <xf numFmtId="49" fontId="30" fillId="0" borderId="0" xfId="0" applyNumberFormat="1" applyFont="1" applyBorder="1" applyProtection="1">
      <protection locked="0"/>
    </xf>
    <xf numFmtId="0" fontId="30" fillId="9" borderId="0" xfId="0" applyFont="1" applyFill="1" applyBorder="1" applyProtection="1"/>
    <xf numFmtId="0" fontId="30" fillId="0" borderId="0" xfId="0" applyFont="1" applyBorder="1" applyProtection="1">
      <protection locked="0"/>
    </xf>
    <xf numFmtId="0" fontId="28" fillId="0" borderId="62" xfId="0" applyFont="1" applyBorder="1" applyProtection="1"/>
    <xf numFmtId="0" fontId="0" fillId="0" borderId="62" xfId="0" applyBorder="1" applyAlignment="1" applyProtection="1">
      <alignment horizontal="left"/>
    </xf>
    <xf numFmtId="0" fontId="28" fillId="0" borderId="62" xfId="0" applyFont="1" applyBorder="1" applyAlignment="1" applyProtection="1">
      <alignment horizontal="left"/>
    </xf>
    <xf numFmtId="0" fontId="32" fillId="10" borderId="0" xfId="0" applyFont="1" applyFill="1" applyAlignment="1" applyProtection="1">
      <alignment vertical="top" wrapText="1"/>
    </xf>
    <xf numFmtId="0" fontId="12" fillId="0" borderId="0" xfId="0" applyFont="1" applyBorder="1" applyAlignment="1" applyProtection="1">
      <alignment horizontal="left" wrapText="1"/>
    </xf>
    <xf numFmtId="0" fontId="3" fillId="0" borderId="43" xfId="0" applyFont="1" applyBorder="1" applyAlignment="1" applyProtection="1"/>
    <xf numFmtId="0" fontId="3" fillId="5" borderId="18" xfId="0" applyFont="1" applyFill="1" applyBorder="1" applyAlignment="1" applyProtection="1">
      <protection locked="0"/>
    </xf>
    <xf numFmtId="0" fontId="17" fillId="5" borderId="18" xfId="4" applyFill="1" applyBorder="1" applyAlignment="1" applyProtection="1">
      <protection locked="0"/>
    </xf>
    <xf numFmtId="0" fontId="13" fillId="5" borderId="18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51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2" fillId="4" borderId="52" xfId="0" applyFont="1" applyFill="1" applyBorder="1" applyAlignment="1" applyProtection="1">
      <alignment wrapText="1"/>
    </xf>
    <xf numFmtId="0" fontId="12" fillId="0" borderId="53" xfId="0" applyFont="1" applyBorder="1" applyAlignment="1" applyProtection="1">
      <alignment wrapText="1"/>
    </xf>
    <xf numFmtId="0" fontId="12" fillId="11" borderId="0" xfId="0" applyFont="1" applyFill="1" applyBorder="1" applyAlignment="1" applyProtection="1">
      <alignment horizontal="left" wrapText="1"/>
    </xf>
    <xf numFmtId="0" fontId="10" fillId="3" borderId="0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protection locked="0"/>
    </xf>
    <xf numFmtId="0" fontId="12" fillId="0" borderId="49" xfId="0" applyFont="1" applyBorder="1" applyAlignment="1" applyProtection="1">
      <alignment horizontal="left" wrapText="1"/>
    </xf>
    <xf numFmtId="0" fontId="12" fillId="0" borderId="24" xfId="0" applyFont="1" applyBorder="1" applyAlignment="1" applyProtection="1">
      <alignment horizontal="left" wrapText="1"/>
    </xf>
    <xf numFmtId="0" fontId="12" fillId="0" borderId="35" xfId="0" applyFont="1" applyBorder="1" applyAlignment="1" applyProtection="1">
      <alignment horizontal="left" wrapText="1"/>
    </xf>
    <xf numFmtId="0" fontId="12" fillId="0" borderId="50" xfId="0" applyFont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14" fontId="3" fillId="5" borderId="43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left" wrapText="1"/>
    </xf>
    <xf numFmtId="168" fontId="3" fillId="0" borderId="6" xfId="5" applyNumberFormat="1" applyFont="1" applyFill="1" applyBorder="1" applyAlignment="1" applyProtection="1"/>
    <xf numFmtId="49" fontId="4" fillId="5" borderId="62" xfId="0" applyNumberFormat="1" applyFont="1" applyFill="1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 wrapText="1"/>
    </xf>
    <xf numFmtId="0" fontId="0" fillId="0" borderId="62" xfId="0" applyBorder="1" applyAlignment="1" applyProtection="1">
      <alignment horizontal="left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5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0" fontId="3" fillId="13" borderId="0" xfId="0" applyFont="1" applyFill="1" applyBorder="1" applyAlignment="1" applyProtection="1">
      <alignment horizontal="left" vertical="top" wrapText="1"/>
    </xf>
    <xf numFmtId="0" fontId="4" fillId="13" borderId="59" xfId="0" applyFont="1" applyFill="1" applyBorder="1" applyAlignment="1" applyProtection="1">
      <alignment horizontal="center"/>
    </xf>
    <xf numFmtId="0" fontId="4" fillId="13" borderId="0" xfId="0" applyFont="1" applyFill="1" applyBorder="1" applyAlignment="1" applyProtection="1">
      <alignment horizontal="center"/>
    </xf>
    <xf numFmtId="0" fontId="4" fillId="13" borderId="58" xfId="0" applyFont="1" applyFill="1" applyBorder="1" applyAlignment="1" applyProtection="1">
      <alignment horizontal="center"/>
    </xf>
    <xf numFmtId="0" fontId="3" fillId="13" borderId="59" xfId="0" applyFont="1" applyFill="1" applyBorder="1" applyAlignment="1" applyProtection="1">
      <alignment horizontal="center" vertical="top"/>
    </xf>
    <xf numFmtId="0" fontId="3" fillId="13" borderId="0" xfId="0" applyFont="1" applyFill="1" applyBorder="1" applyAlignment="1" applyProtection="1">
      <alignment horizontal="center" vertical="top"/>
    </xf>
    <xf numFmtId="0" fontId="3" fillId="13" borderId="58" xfId="0" applyFont="1" applyFill="1" applyBorder="1" applyAlignment="1" applyProtection="1">
      <alignment horizontal="center" vertical="top"/>
    </xf>
    <xf numFmtId="0" fontId="3" fillId="8" borderId="0" xfId="0" applyFont="1" applyFill="1" applyBorder="1" applyAlignment="1" applyProtection="1">
      <alignment horizontal="left" vertical="top" wrapText="1"/>
    </xf>
    <xf numFmtId="0" fontId="29" fillId="8" borderId="0" xfId="0" applyFont="1" applyFill="1" applyAlignment="1" applyProtection="1">
      <alignment horizontal="center"/>
    </xf>
  </cellXfs>
  <cellStyles count="7">
    <cellStyle name="Dezimal_Anmeldung LJTr" xfId="1"/>
    <cellStyle name="Ergebnis 1" xfId="2"/>
    <cellStyle name="Euro" xfId="3"/>
    <cellStyle name="Komma" xfId="5" builtinId="3"/>
    <cellStyle name="Link" xfId="4" builtinId="8"/>
    <cellStyle name="Standard" xfId="0" builtinId="0"/>
    <cellStyle name="Überschrift 1 1" xfId="6"/>
  </cellStyles>
  <dxfs count="22">
    <dxf>
      <font>
        <color rgb="FFFF00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4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44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44"/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5"/>
          <bgColor indexed="11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44"/>
          <bgColor rgb="FF00B0F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69FFFF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22"/>
  <sheetViews>
    <sheetView showGridLines="0" zoomScale="75" zoomScaleNormal="75" workbookViewId="0"/>
  </sheetViews>
  <sheetFormatPr baseColWidth="10" defaultColWidth="11.42578125" defaultRowHeight="12.75" x14ac:dyDescent="0.2"/>
  <cols>
    <col min="1" max="1" width="75.7109375" style="1" customWidth="1"/>
  </cols>
  <sheetData>
    <row r="1" spans="1:1" s="2" customFormat="1" x14ac:dyDescent="0.2">
      <c r="A1" s="2" t="s">
        <v>0</v>
      </c>
    </row>
    <row r="3" spans="1:1" ht="25.5" x14ac:dyDescent="0.2">
      <c r="A3" s="3" t="s">
        <v>1</v>
      </c>
    </row>
    <row r="5" spans="1:1" ht="38.25" x14ac:dyDescent="0.2">
      <c r="A5" s="2" t="s">
        <v>1012</v>
      </c>
    </row>
    <row r="7" spans="1:1" ht="25.5" x14ac:dyDescent="0.2">
      <c r="A7" s="2" t="s">
        <v>1013</v>
      </c>
    </row>
    <row r="10" spans="1:1" ht="25.5" x14ac:dyDescent="0.2">
      <c r="A10" s="3" t="s">
        <v>2</v>
      </c>
    </row>
    <row r="11" spans="1:1" x14ac:dyDescent="0.2">
      <c r="A11" s="3"/>
    </row>
    <row r="12" spans="1:1" x14ac:dyDescent="0.2">
      <c r="A12" s="2"/>
    </row>
    <row r="13" spans="1:1" ht="89.25" x14ac:dyDescent="0.2">
      <c r="A13" s="2" t="s">
        <v>1017</v>
      </c>
    </row>
    <row r="15" spans="1:1" ht="153" x14ac:dyDescent="0.2">
      <c r="A15" s="2" t="s">
        <v>3</v>
      </c>
    </row>
    <row r="17" spans="1:1" ht="51" x14ac:dyDescent="0.2">
      <c r="A17" s="2" t="s">
        <v>1014</v>
      </c>
    </row>
    <row r="18" spans="1:1" x14ac:dyDescent="0.2">
      <c r="A18" s="2" t="s">
        <v>1015</v>
      </c>
    </row>
    <row r="19" spans="1:1" x14ac:dyDescent="0.2">
      <c r="A19" s="2"/>
    </row>
    <row r="20" spans="1:1" ht="25.5" x14ac:dyDescent="0.2">
      <c r="A20" s="2" t="s">
        <v>1016</v>
      </c>
    </row>
    <row r="22" spans="1:1" s="2" customFormat="1" ht="89.25" x14ac:dyDescent="0.2">
      <c r="A22" s="3" t="s">
        <v>4</v>
      </c>
    </row>
  </sheetData>
  <sheetProtection selectLockedCells="1" selectUnlockedCells="1"/>
  <phoneticPr fontId="20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>
    <oddHeader>&amp;C&amp;14DM2007 Duisburg  &amp;A</oddHeader>
    <oddFooter xml:space="preserve">&amp;L&amp;8 6408 / &amp;F / &amp;A&amp;R&amp;8&amp;P / &amp;N </oddFooter>
  </headerFooter>
  <rowBreaks count="1" manualBreakCount="1">
    <brk id="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3" tint="0.39997558519241921"/>
  </sheetPr>
  <dimension ref="A1:E6"/>
  <sheetViews>
    <sheetView showGridLines="0" zoomScale="75" zoomScaleNormal="75" workbookViewId="0">
      <selection activeCell="K6" sqref="K6"/>
    </sheetView>
  </sheetViews>
  <sheetFormatPr baseColWidth="10" defaultColWidth="11.42578125" defaultRowHeight="12.75" x14ac:dyDescent="0.2"/>
  <cols>
    <col min="1" max="1" width="5.85546875" style="35" bestFit="1" customWidth="1"/>
    <col min="2" max="2" width="7.28515625" style="35" customWidth="1"/>
    <col min="3" max="3" width="12.140625" style="36" bestFit="1" customWidth="1"/>
    <col min="4" max="4" width="12.140625" style="36" customWidth="1"/>
    <col min="5" max="5" width="55.42578125" style="10" customWidth="1"/>
    <col min="6" max="16384" width="11.42578125" style="35"/>
  </cols>
  <sheetData>
    <row r="1" spans="1:5" x14ac:dyDescent="0.2">
      <c r="A1" s="35" t="s">
        <v>734</v>
      </c>
      <c r="B1" s="35" t="s">
        <v>735</v>
      </c>
      <c r="C1" s="36" t="s">
        <v>736</v>
      </c>
      <c r="D1" s="36" t="s">
        <v>764</v>
      </c>
      <c r="E1" s="10" t="s">
        <v>737</v>
      </c>
    </row>
    <row r="2" spans="1:5" x14ac:dyDescent="0.2">
      <c r="A2" s="35">
        <v>2006</v>
      </c>
      <c r="B2" s="35">
        <v>1</v>
      </c>
      <c r="C2" s="36">
        <v>38840</v>
      </c>
      <c r="E2" s="10" t="s">
        <v>738</v>
      </c>
    </row>
    <row r="3" spans="1:5" x14ac:dyDescent="0.2">
      <c r="B3" s="35">
        <v>2</v>
      </c>
      <c r="C3" s="36">
        <v>38875</v>
      </c>
      <c r="E3" s="10" t="s">
        <v>739</v>
      </c>
    </row>
    <row r="4" spans="1:5" ht="25.5" x14ac:dyDescent="0.2">
      <c r="B4" s="35">
        <v>3</v>
      </c>
      <c r="C4" s="36">
        <v>38938</v>
      </c>
      <c r="E4" s="10" t="s">
        <v>740</v>
      </c>
    </row>
    <row r="5" spans="1:5" x14ac:dyDescent="0.2">
      <c r="A5" s="35">
        <v>2007</v>
      </c>
      <c r="B5" s="35">
        <v>1</v>
      </c>
      <c r="C5" s="36">
        <v>39211</v>
      </c>
      <c r="E5" s="10" t="s">
        <v>741</v>
      </c>
    </row>
    <row r="6" spans="1:5" x14ac:dyDescent="0.2">
      <c r="A6" s="35">
        <v>2015</v>
      </c>
      <c r="D6" s="36" t="s">
        <v>765</v>
      </c>
      <c r="E6" s="10" t="s">
        <v>766</v>
      </c>
    </row>
  </sheetData>
  <sheetProtection selectLockedCells="1" selectUnlockedCells="1"/>
  <phoneticPr fontId="20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3" tint="0.39997558519241921"/>
  </sheetPr>
  <dimension ref="A1:C4"/>
  <sheetViews>
    <sheetView workbookViewId="0">
      <selection activeCell="K6" sqref="K6"/>
    </sheetView>
  </sheetViews>
  <sheetFormatPr baseColWidth="10" defaultColWidth="11.42578125" defaultRowHeight="12.75" x14ac:dyDescent="0.2"/>
  <sheetData>
    <row r="1" spans="1:3" x14ac:dyDescent="0.2">
      <c r="A1" t="s">
        <v>759</v>
      </c>
    </row>
    <row r="3" spans="1:3" x14ac:dyDescent="0.2">
      <c r="B3" t="s">
        <v>760</v>
      </c>
      <c r="C3" t="s">
        <v>761</v>
      </c>
    </row>
    <row r="4" spans="1:3" x14ac:dyDescent="0.2">
      <c r="B4" t="s">
        <v>762</v>
      </c>
      <c r="C4" t="s">
        <v>763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T183"/>
  <sheetViews>
    <sheetView showGridLines="0" zoomScale="75" zoomScaleNormal="75" workbookViewId="0">
      <pane xSplit="6" topLeftCell="G1" activePane="topRight" state="frozen"/>
      <selection pane="topRight" activeCell="A2" sqref="A2:B2"/>
    </sheetView>
  </sheetViews>
  <sheetFormatPr baseColWidth="10" defaultColWidth="13.85546875" defaultRowHeight="12.75" x14ac:dyDescent="0.2"/>
  <cols>
    <col min="1" max="2" width="13.85546875" style="9"/>
    <col min="3" max="3" width="23.7109375" style="9" customWidth="1"/>
    <col min="4" max="5" width="13.85546875" style="9"/>
    <col min="6" max="6" width="12.140625" style="9" customWidth="1"/>
    <col min="7" max="7" width="5" style="9" customWidth="1"/>
    <col min="8" max="8" width="13.85546875" style="9"/>
    <col min="9" max="9" width="10.140625" style="9" customWidth="1"/>
    <col min="10" max="10" width="31.7109375" style="9" customWidth="1"/>
    <col min="11" max="11" width="8.28515625" style="9" customWidth="1"/>
    <col min="12" max="12" width="8.5703125" style="9" customWidth="1"/>
    <col min="13" max="16384" width="13.85546875" style="9"/>
  </cols>
  <sheetData>
    <row r="1" spans="1:20" ht="12.95" customHeight="1" x14ac:dyDescent="0.2">
      <c r="A1" s="9" t="s">
        <v>5</v>
      </c>
      <c r="E1" s="9" t="s">
        <v>6</v>
      </c>
      <c r="G1" s="228" t="s">
        <v>7</v>
      </c>
      <c r="H1" s="231" t="s">
        <v>8</v>
      </c>
      <c r="I1" s="231"/>
      <c r="J1" s="39"/>
      <c r="K1" s="39"/>
      <c r="L1" s="39"/>
      <c r="M1" s="40"/>
      <c r="N1" s="40"/>
      <c r="O1" s="40"/>
      <c r="P1" s="40"/>
      <c r="Q1" s="40"/>
      <c r="R1" s="40"/>
      <c r="S1" s="40"/>
      <c r="T1" s="40"/>
    </row>
    <row r="2" spans="1:20" x14ac:dyDescent="0.2">
      <c r="A2" s="229"/>
      <c r="B2" s="229"/>
      <c r="E2" s="230"/>
      <c r="F2" s="230"/>
      <c r="G2" s="228"/>
      <c r="H2" s="231"/>
      <c r="I2" s="231"/>
      <c r="J2" s="39"/>
      <c r="K2" s="39"/>
      <c r="L2" s="39"/>
      <c r="M2" s="40"/>
      <c r="N2" s="40"/>
      <c r="O2" s="40"/>
      <c r="P2" s="40"/>
      <c r="Q2" s="40"/>
      <c r="R2" s="40"/>
      <c r="S2" s="40"/>
      <c r="T2" s="40"/>
    </row>
    <row r="3" spans="1:20" x14ac:dyDescent="0.2">
      <c r="G3" s="41"/>
      <c r="H3" s="231"/>
      <c r="I3" s="231"/>
      <c r="J3" s="39"/>
      <c r="K3" s="39"/>
      <c r="L3" s="39"/>
      <c r="M3" s="40"/>
      <c r="N3" s="40"/>
      <c r="O3" s="40"/>
      <c r="P3" s="40"/>
      <c r="Q3" s="40"/>
      <c r="R3" s="40"/>
      <c r="S3" s="40"/>
      <c r="T3" s="40"/>
    </row>
    <row r="4" spans="1:20" x14ac:dyDescent="0.2">
      <c r="G4" s="41"/>
      <c r="H4" s="42"/>
      <c r="I4" s="42"/>
      <c r="J4" s="39"/>
      <c r="K4" s="39"/>
      <c r="L4" s="39"/>
      <c r="M4" s="40"/>
      <c r="N4" s="40"/>
      <c r="O4" s="40"/>
      <c r="P4" s="40"/>
      <c r="Q4" s="40"/>
      <c r="R4" s="40"/>
      <c r="S4" s="40"/>
      <c r="T4" s="40"/>
    </row>
    <row r="5" spans="1:20" ht="15.75" x14ac:dyDescent="0.25">
      <c r="A5" s="43" t="s">
        <v>756</v>
      </c>
      <c r="B5" s="44"/>
      <c r="G5" s="41"/>
      <c r="H5" s="42"/>
      <c r="I5" s="42"/>
      <c r="J5" s="39"/>
      <c r="K5" s="39"/>
      <c r="L5" s="39"/>
      <c r="M5" s="40"/>
      <c r="N5" s="40"/>
      <c r="O5" s="40"/>
      <c r="P5" s="40"/>
      <c r="Q5" s="40"/>
      <c r="R5" s="40"/>
      <c r="S5" s="40"/>
      <c r="T5" s="40"/>
    </row>
    <row r="6" spans="1:20" ht="15.2" customHeight="1" x14ac:dyDescent="0.25">
      <c r="A6" s="43" t="s">
        <v>10</v>
      </c>
      <c r="B6" s="44"/>
      <c r="G6" s="41"/>
      <c r="H6" s="218" t="s">
        <v>11</v>
      </c>
      <c r="I6" s="218"/>
      <c r="J6" s="39"/>
      <c r="K6" s="39"/>
      <c r="L6" s="39"/>
      <c r="M6" s="40"/>
      <c r="N6" s="40"/>
      <c r="O6" s="40"/>
      <c r="P6" s="40"/>
      <c r="Q6" s="40"/>
      <c r="R6" s="40"/>
      <c r="S6" s="40"/>
      <c r="T6" s="40"/>
    </row>
    <row r="7" spans="1:20" ht="15.75" x14ac:dyDescent="0.25">
      <c r="A7" s="43" t="s">
        <v>12</v>
      </c>
      <c r="B7" s="44"/>
      <c r="G7" s="41"/>
      <c r="H7" s="218"/>
      <c r="I7" s="218"/>
      <c r="J7" s="45" t="s">
        <v>13</v>
      </c>
      <c r="K7" s="46"/>
      <c r="L7" s="47"/>
      <c r="M7" s="40"/>
      <c r="N7" s="40"/>
      <c r="O7" s="40"/>
      <c r="P7" s="40"/>
      <c r="Q7" s="40"/>
      <c r="R7" s="40"/>
      <c r="S7" s="40"/>
      <c r="T7" s="40"/>
    </row>
    <row r="8" spans="1:20" x14ac:dyDescent="0.2">
      <c r="G8" s="41"/>
      <c r="H8" s="218"/>
      <c r="I8" s="218"/>
      <c r="J8" s="48"/>
      <c r="K8" s="49"/>
      <c r="L8" s="50"/>
      <c r="M8" s="40"/>
      <c r="N8" s="40"/>
      <c r="O8" s="40"/>
      <c r="P8" s="40"/>
      <c r="Q8" s="40"/>
      <c r="R8" s="40"/>
      <c r="S8" s="40"/>
      <c r="T8" s="40"/>
    </row>
    <row r="9" spans="1:20" ht="15" customHeight="1" x14ac:dyDescent="0.2">
      <c r="G9" s="222" t="s">
        <v>14</v>
      </c>
      <c r="H9" s="218"/>
      <c r="I9" s="218"/>
      <c r="J9" s="51" t="s">
        <v>15</v>
      </c>
      <c r="K9" s="52" t="s">
        <v>16</v>
      </c>
      <c r="L9" s="53">
        <f>COUNTA(Einzel_Meldung!H4:H62)</f>
        <v>0</v>
      </c>
      <c r="M9" s="40"/>
      <c r="N9" s="40"/>
      <c r="O9" s="40"/>
      <c r="P9" s="40"/>
      <c r="Q9" s="40"/>
      <c r="R9" s="40"/>
      <c r="S9" s="40"/>
      <c r="T9" s="40"/>
    </row>
    <row r="10" spans="1:20" ht="15.75" x14ac:dyDescent="0.25">
      <c r="A10" s="43" t="s">
        <v>1035</v>
      </c>
      <c r="G10" s="222"/>
      <c r="H10" s="218"/>
      <c r="I10" s="218"/>
      <c r="J10" s="54" t="s">
        <v>17</v>
      </c>
      <c r="K10" s="55" t="s">
        <v>18</v>
      </c>
      <c r="L10" s="56">
        <f>COUNTIF(Einzel_Meldung!K4:K62,"Ja")</f>
        <v>0</v>
      </c>
      <c r="M10" s="40"/>
      <c r="N10" s="40"/>
      <c r="O10" s="40"/>
      <c r="P10" s="40"/>
      <c r="Q10" s="40"/>
      <c r="R10" s="40"/>
      <c r="S10" s="40"/>
      <c r="T10" s="40"/>
    </row>
    <row r="11" spans="1:20" ht="14.25" x14ac:dyDescent="0.2">
      <c r="A11" s="57" t="s">
        <v>1036</v>
      </c>
      <c r="B11" s="57"/>
      <c r="G11" s="222"/>
      <c r="H11" s="218"/>
      <c r="I11" s="218"/>
      <c r="J11" s="58" t="s">
        <v>19</v>
      </c>
      <c r="K11" s="59" t="s">
        <v>16</v>
      </c>
      <c r="L11" s="60">
        <f>SUM(Mannschaft_Meldung!I5:I50)</f>
        <v>0</v>
      </c>
      <c r="M11" s="40"/>
      <c r="N11" s="40"/>
      <c r="O11" s="40"/>
      <c r="P11" s="40"/>
      <c r="Q11" s="40"/>
      <c r="R11" s="40"/>
      <c r="S11" s="40"/>
      <c r="T11" s="40"/>
    </row>
    <row r="12" spans="1:20" ht="15.75" thickBot="1" x14ac:dyDescent="0.25">
      <c r="A12" s="61" t="str">
        <f>"Der Bezirk "&amp;A2&amp;" meldet verbindlich an:"</f>
        <v>Der Bezirk  meldet verbindlich an:</v>
      </c>
      <c r="G12" s="222"/>
      <c r="H12" s="218"/>
      <c r="I12" s="218"/>
      <c r="J12" s="62" t="s">
        <v>20</v>
      </c>
      <c r="K12" s="63" t="s">
        <v>21</v>
      </c>
      <c r="L12" s="64">
        <f>L9+L11-L10</f>
        <v>0</v>
      </c>
      <c r="M12" s="40"/>
      <c r="N12" s="40"/>
      <c r="O12" s="40"/>
      <c r="P12" s="40"/>
      <c r="Q12" s="40"/>
      <c r="R12" s="40"/>
      <c r="S12" s="40"/>
      <c r="T12" s="40"/>
    </row>
    <row r="13" spans="1:20" ht="13.5" thickBot="1" x14ac:dyDescent="0.25">
      <c r="G13" s="41"/>
      <c r="H13" s="41"/>
      <c r="I13" s="41"/>
      <c r="J13" s="62" t="s">
        <v>1008</v>
      </c>
      <c r="K13" s="69"/>
      <c r="L13" s="64">
        <f>COUNTA(Mannschaft_Meldung!D5:D50)</f>
        <v>0</v>
      </c>
      <c r="M13" s="40"/>
      <c r="N13" s="40"/>
      <c r="O13" s="40"/>
      <c r="P13" s="40"/>
      <c r="Q13" s="40"/>
      <c r="R13" s="40"/>
      <c r="S13" s="40"/>
      <c r="T13" s="40"/>
    </row>
    <row r="14" spans="1:20" ht="15.75" customHeight="1" thickTop="1" thickBot="1" x14ac:dyDescent="0.25">
      <c r="A14" s="227"/>
      <c r="B14" s="227"/>
      <c r="C14" s="227"/>
      <c r="D14" s="67" t="s">
        <v>22</v>
      </c>
      <c r="E14" s="68" t="s">
        <v>23</v>
      </c>
      <c r="G14" s="41"/>
      <c r="H14" s="41"/>
      <c r="I14" s="4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ht="15.2" customHeight="1" thickBot="1" x14ac:dyDescent="0.25">
      <c r="A15" s="217" t="s">
        <v>742</v>
      </c>
      <c r="B15" s="217"/>
      <c r="C15" s="217"/>
      <c r="D15" s="5"/>
      <c r="E15" s="6">
        <f>D15*55</f>
        <v>0</v>
      </c>
      <c r="G15" s="41"/>
      <c r="H15" s="218" t="s">
        <v>24</v>
      </c>
      <c r="I15" s="218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ht="15.2" customHeight="1" thickBot="1" x14ac:dyDescent="0.25">
      <c r="A16" s="217" t="s">
        <v>743</v>
      </c>
      <c r="B16" s="217"/>
      <c r="C16" s="217"/>
      <c r="D16" s="5"/>
      <c r="E16" s="6">
        <f>D16*55</f>
        <v>0</v>
      </c>
      <c r="G16" s="41"/>
      <c r="H16" s="218"/>
      <c r="I16" s="218"/>
      <c r="J16" s="40" t="str">
        <f>IF(L13&lt;&gt;SUM(M47:N53,M30:N34),"Mannschaftsmeldung nicht korrekt","")</f>
        <v/>
      </c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.2" customHeight="1" thickBot="1" x14ac:dyDescent="0.25">
      <c r="A17" s="217" t="s">
        <v>744</v>
      </c>
      <c r="B17" s="217"/>
      <c r="C17" s="217"/>
      <c r="D17" s="5"/>
      <c r="E17" s="6">
        <f>D17*55</f>
        <v>0</v>
      </c>
      <c r="G17" s="222" t="s">
        <v>7</v>
      </c>
      <c r="H17" s="218"/>
      <c r="I17" s="218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ht="15" customHeight="1" thickBot="1" x14ac:dyDescent="0.25">
      <c r="A18" s="217" t="s">
        <v>745</v>
      </c>
      <c r="B18" s="217"/>
      <c r="C18" s="217"/>
      <c r="D18" s="5"/>
      <c r="E18" s="6">
        <f>D18*55</f>
        <v>0</v>
      </c>
      <c r="G18" s="222"/>
      <c r="H18" s="218"/>
      <c r="I18" s="21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15" customHeight="1" thickBot="1" x14ac:dyDescent="0.25">
      <c r="A19" s="217" t="s">
        <v>746</v>
      </c>
      <c r="B19" s="217"/>
      <c r="C19" s="217"/>
      <c r="D19" s="5"/>
      <c r="E19" s="6">
        <f>D19*55</f>
        <v>0</v>
      </c>
      <c r="G19" s="222"/>
      <c r="H19" s="218"/>
      <c r="I19" s="218"/>
      <c r="J19" s="65" t="s">
        <v>25</v>
      </c>
      <c r="K19" s="70"/>
      <c r="L19" s="66">
        <f>SUM(D15:D16,D24,D21)</f>
        <v>0</v>
      </c>
      <c r="M19" s="40"/>
      <c r="N19" s="40"/>
      <c r="O19" s="40"/>
      <c r="P19" s="40"/>
      <c r="Q19" s="40"/>
      <c r="R19" s="40"/>
      <c r="S19" s="40"/>
      <c r="T19" s="40"/>
    </row>
    <row r="20" spans="1:20" ht="15" customHeight="1" x14ac:dyDescent="0.2">
      <c r="A20" s="217" t="s">
        <v>26</v>
      </c>
      <c r="B20" s="217"/>
      <c r="C20" s="217"/>
      <c r="D20" s="5"/>
      <c r="E20" s="6">
        <f>D20*25</f>
        <v>0</v>
      </c>
      <c r="G20" s="41"/>
      <c r="H20" s="38"/>
      <c r="I20" s="38"/>
      <c r="J20" s="58" t="s">
        <v>27</v>
      </c>
      <c r="K20" s="71"/>
      <c r="L20" s="60">
        <f>SUM(D17:D20)</f>
        <v>0</v>
      </c>
      <c r="M20" s="40"/>
      <c r="N20" s="40"/>
      <c r="O20" s="40"/>
      <c r="P20" s="40"/>
      <c r="Q20" s="40"/>
      <c r="R20" s="40"/>
      <c r="S20" s="40"/>
      <c r="T20" s="40"/>
    </row>
    <row r="21" spans="1:20" ht="15" customHeight="1" thickBot="1" x14ac:dyDescent="0.25">
      <c r="A21" s="217" t="s">
        <v>747</v>
      </c>
      <c r="B21" s="217"/>
      <c r="C21" s="217"/>
      <c r="D21" s="5"/>
      <c r="E21" s="6">
        <f>D21*55</f>
        <v>0</v>
      </c>
      <c r="G21" s="41"/>
      <c r="H21" s="41"/>
      <c r="I21" s="41"/>
      <c r="J21" s="62" t="s">
        <v>28</v>
      </c>
      <c r="K21" s="69"/>
      <c r="L21" s="64">
        <f>SUM(L19:L20)</f>
        <v>0</v>
      </c>
      <c r="M21" s="40"/>
      <c r="N21" s="40"/>
      <c r="O21" s="40"/>
      <c r="P21" s="40"/>
      <c r="Q21" s="40"/>
      <c r="R21" s="40"/>
      <c r="S21" s="40"/>
      <c r="T21" s="40"/>
    </row>
    <row r="22" spans="1:20" ht="15" customHeight="1" thickBot="1" x14ac:dyDescent="0.25">
      <c r="A22" s="224" t="s">
        <v>750</v>
      </c>
      <c r="B22" s="225"/>
      <c r="C22" s="226"/>
      <c r="D22" s="5"/>
      <c r="E22" s="6">
        <f>D22*10</f>
        <v>0</v>
      </c>
      <c r="G22" s="41"/>
      <c r="H22" s="41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20" ht="15" customHeight="1" thickBot="1" x14ac:dyDescent="0.25">
      <c r="A23" s="224" t="s">
        <v>751</v>
      </c>
      <c r="B23" s="225"/>
      <c r="C23" s="226"/>
      <c r="D23" s="5"/>
      <c r="E23" s="6">
        <f>D23*10</f>
        <v>0</v>
      </c>
      <c r="G23" s="41"/>
      <c r="H23" s="41"/>
      <c r="I23" s="41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ht="15" customHeight="1" thickBot="1" x14ac:dyDescent="0.25">
      <c r="A24" s="217" t="s">
        <v>748</v>
      </c>
      <c r="B24" s="217"/>
      <c r="C24" s="217"/>
      <c r="D24" s="5"/>
      <c r="E24" s="6">
        <f>D24*55</f>
        <v>0</v>
      </c>
      <c r="G24" s="41"/>
      <c r="H24" s="218" t="s">
        <v>1018</v>
      </c>
      <c r="I24" s="218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ht="15.2" customHeight="1" x14ac:dyDescent="0.2">
      <c r="A25" s="219" t="s">
        <v>29</v>
      </c>
      <c r="B25" s="219"/>
      <c r="C25" s="219"/>
      <c r="D25" s="7">
        <f>SUM(D15:D24)</f>
        <v>0</v>
      </c>
      <c r="E25" s="8">
        <f>SUM(E15:E24)</f>
        <v>0</v>
      </c>
      <c r="G25" s="41"/>
      <c r="H25" s="218"/>
      <c r="I25" s="218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ht="15.2" customHeight="1" x14ac:dyDescent="0.2">
      <c r="A26" s="220" t="s">
        <v>30</v>
      </c>
      <c r="B26" s="220"/>
      <c r="C26" s="220"/>
      <c r="D26" s="5"/>
      <c r="E26" s="72"/>
      <c r="G26" s="41"/>
      <c r="H26" s="218"/>
      <c r="I26" s="218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 x14ac:dyDescent="0.2">
      <c r="G27" s="41"/>
      <c r="H27" s="218"/>
      <c r="I27" s="218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ht="45.75" customHeight="1" x14ac:dyDescent="0.2">
      <c r="A28" s="221" t="str">
        <f>"Der Gesamtbetrag in Höhe von "&amp;TEXT(E25,"0,00")&amp;" € muss bis zum 21.03.2016 auf das Konto der DLRG-Jugend Niedersachsen gutgeschrieben sein!"</f>
        <v>Der Gesamtbetrag in Höhe von 0,00 € muss bis zum 21.03.2016 auf das Konto der DLRG-Jugend Niedersachsen gutgeschrieben sein!</v>
      </c>
      <c r="B28" s="221"/>
      <c r="C28" s="221"/>
      <c r="D28" s="221"/>
      <c r="E28" s="221"/>
      <c r="F28" s="221"/>
      <c r="G28" s="41"/>
      <c r="H28" s="218"/>
      <c r="I28" s="218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 ht="15.75" x14ac:dyDescent="0.25">
      <c r="A29" s="43" t="s">
        <v>31</v>
      </c>
      <c r="G29" s="41"/>
      <c r="H29" s="218"/>
      <c r="I29" s="218"/>
      <c r="J29" s="74" t="s">
        <v>32</v>
      </c>
      <c r="K29" s="75" t="s">
        <v>33</v>
      </c>
      <c r="L29" s="76" t="s">
        <v>34</v>
      </c>
      <c r="M29" s="75" t="s">
        <v>35</v>
      </c>
      <c r="N29" s="77" t="s">
        <v>36</v>
      </c>
      <c r="O29" s="40"/>
      <c r="P29" s="40"/>
      <c r="Q29" s="40"/>
      <c r="R29" s="40"/>
      <c r="S29" s="40"/>
      <c r="T29" s="40"/>
    </row>
    <row r="30" spans="1:20" ht="15.75" x14ac:dyDescent="0.25">
      <c r="A30" s="78" t="s">
        <v>37</v>
      </c>
      <c r="B30" s="79"/>
      <c r="C30" s="78" t="s">
        <v>38</v>
      </c>
      <c r="G30" s="222" t="s">
        <v>7</v>
      </c>
      <c r="H30" s="218"/>
      <c r="I30" s="218"/>
      <c r="J30" s="80" t="s">
        <v>39</v>
      </c>
      <c r="K30" s="81">
        <f>Meldezahlen!B3</f>
        <v>0</v>
      </c>
      <c r="L30" s="81">
        <f>Meldezahlen!C3</f>
        <v>0</v>
      </c>
      <c r="M30" s="82">
        <f>Meldezahlen!D3</f>
        <v>0</v>
      </c>
      <c r="N30" s="83">
        <f>Meldezahlen!E3</f>
        <v>0</v>
      </c>
      <c r="O30" s="40"/>
      <c r="P30" s="40"/>
      <c r="Q30" s="40"/>
      <c r="R30" s="40"/>
      <c r="S30" s="40"/>
      <c r="T30" s="40"/>
    </row>
    <row r="31" spans="1:20" ht="15.75" x14ac:dyDescent="0.25">
      <c r="A31" s="78" t="s">
        <v>40</v>
      </c>
      <c r="B31" s="79"/>
      <c r="C31" s="78" t="s">
        <v>757</v>
      </c>
      <c r="G31" s="222"/>
      <c r="H31" s="218"/>
      <c r="I31" s="218"/>
      <c r="J31" s="54" t="s">
        <v>41</v>
      </c>
      <c r="K31" s="81">
        <f>Meldezahlen!B4</f>
        <v>0</v>
      </c>
      <c r="L31" s="81">
        <f>Meldezahlen!C4</f>
        <v>0</v>
      </c>
      <c r="M31" s="84">
        <f>Meldezahlen!D4</f>
        <v>0</v>
      </c>
      <c r="N31" s="56">
        <f>Meldezahlen!E4</f>
        <v>0</v>
      </c>
      <c r="O31" s="40"/>
      <c r="P31" s="40"/>
      <c r="Q31" s="40"/>
      <c r="R31" s="40"/>
      <c r="S31" s="40"/>
      <c r="T31" s="40"/>
    </row>
    <row r="32" spans="1:20" ht="15.75" x14ac:dyDescent="0.25">
      <c r="A32" s="78" t="s">
        <v>752</v>
      </c>
      <c r="B32" s="79"/>
      <c r="C32" s="78" t="s">
        <v>755</v>
      </c>
      <c r="G32" s="222"/>
      <c r="H32" s="218"/>
      <c r="I32" s="218"/>
      <c r="J32" s="54" t="s">
        <v>43</v>
      </c>
      <c r="K32" s="81">
        <f>Meldezahlen!B5</f>
        <v>0</v>
      </c>
      <c r="L32" s="81">
        <f>Meldezahlen!C5</f>
        <v>0</v>
      </c>
      <c r="M32" s="84">
        <f>Meldezahlen!D5</f>
        <v>0</v>
      </c>
      <c r="N32" s="56">
        <f>Meldezahlen!E5</f>
        <v>0</v>
      </c>
      <c r="O32" s="40"/>
      <c r="P32" s="40"/>
      <c r="Q32" s="40"/>
      <c r="R32" s="40"/>
      <c r="S32" s="40"/>
      <c r="T32" s="40"/>
    </row>
    <row r="33" spans="1:20" ht="15.75" x14ac:dyDescent="0.25">
      <c r="A33" s="78" t="s">
        <v>753</v>
      </c>
      <c r="B33" s="79"/>
      <c r="C33" s="78" t="s">
        <v>1020</v>
      </c>
      <c r="G33" s="222"/>
      <c r="H33" s="218"/>
      <c r="I33" s="218"/>
      <c r="J33" s="54" t="s">
        <v>44</v>
      </c>
      <c r="K33" s="81">
        <f>Meldezahlen!B6</f>
        <v>0</v>
      </c>
      <c r="L33" s="81">
        <f>Meldezahlen!C6</f>
        <v>0</v>
      </c>
      <c r="M33" s="84">
        <f>Meldezahlen!D6</f>
        <v>0</v>
      </c>
      <c r="N33" s="56">
        <f>Meldezahlen!E6</f>
        <v>0</v>
      </c>
      <c r="O33" s="40"/>
      <c r="P33" s="40"/>
      <c r="Q33" s="40"/>
      <c r="R33" s="40"/>
      <c r="S33" s="40"/>
      <c r="T33" s="40"/>
    </row>
    <row r="34" spans="1:20" ht="15.75" x14ac:dyDescent="0.25">
      <c r="A34" s="78" t="s">
        <v>42</v>
      </c>
      <c r="B34" s="79"/>
      <c r="C34" s="103" t="str">
        <f>"TNB LM 16 – Bezirk "&amp;A2</f>
        <v xml:space="preserve">TNB LM 16 – Bezirk </v>
      </c>
      <c r="D34" s="85"/>
      <c r="E34" s="86"/>
      <c r="G34" s="222"/>
      <c r="H34" s="218"/>
      <c r="I34" s="218"/>
      <c r="J34" s="54" t="s">
        <v>46</v>
      </c>
      <c r="K34" s="81">
        <f>Meldezahlen!B7</f>
        <v>0</v>
      </c>
      <c r="L34" s="81">
        <f>Meldezahlen!C7</f>
        <v>0</v>
      </c>
      <c r="M34" s="84">
        <f>Meldezahlen!D7</f>
        <v>0</v>
      </c>
      <c r="N34" s="56">
        <f>Meldezahlen!E7</f>
        <v>0</v>
      </c>
      <c r="O34" s="40"/>
      <c r="P34" s="40"/>
      <c r="Q34" s="40"/>
      <c r="R34" s="40"/>
      <c r="S34" s="40"/>
      <c r="T34" s="40"/>
    </row>
    <row r="35" spans="1:20" ht="15.75" x14ac:dyDescent="0.25">
      <c r="A35" s="43"/>
      <c r="G35" s="222"/>
      <c r="H35" s="218"/>
      <c r="I35" s="218"/>
      <c r="J35" s="54" t="s">
        <v>48</v>
      </c>
      <c r="K35" s="81">
        <f>Meldezahlen!B8</f>
        <v>0</v>
      </c>
      <c r="L35" s="81">
        <f>Meldezahlen!C8</f>
        <v>0</v>
      </c>
      <c r="M35" s="88"/>
      <c r="N35" s="89"/>
      <c r="O35" s="40"/>
      <c r="P35" s="40"/>
      <c r="Q35" s="40"/>
      <c r="R35" s="40"/>
      <c r="S35" s="40"/>
      <c r="T35" s="40"/>
    </row>
    <row r="36" spans="1:20" ht="15.75" x14ac:dyDescent="0.25">
      <c r="A36" s="78" t="s">
        <v>45</v>
      </c>
      <c r="B36" s="87"/>
      <c r="C36" s="223"/>
      <c r="D36" s="223"/>
      <c r="E36" s="223"/>
      <c r="F36" s="223"/>
      <c r="G36" s="222"/>
      <c r="H36" s="218"/>
      <c r="I36" s="218"/>
      <c r="J36" s="54" t="s">
        <v>49</v>
      </c>
      <c r="K36" s="81">
        <f>Meldezahlen!B9</f>
        <v>0</v>
      </c>
      <c r="L36" s="81">
        <f>Meldezahlen!C9</f>
        <v>0</v>
      </c>
      <c r="M36" s="88"/>
      <c r="N36" s="89"/>
      <c r="O36" s="40"/>
      <c r="P36" s="40"/>
      <c r="Q36" s="40"/>
      <c r="R36" s="40"/>
      <c r="S36" s="40"/>
      <c r="T36" s="40"/>
    </row>
    <row r="37" spans="1:20" ht="15.75" x14ac:dyDescent="0.25">
      <c r="A37" s="78" t="s">
        <v>47</v>
      </c>
      <c r="B37" s="87"/>
      <c r="C37" s="213"/>
      <c r="D37" s="213"/>
      <c r="E37" s="213"/>
      <c r="F37" s="213"/>
      <c r="G37" s="222"/>
      <c r="H37" s="218"/>
      <c r="I37" s="218"/>
      <c r="J37" s="54" t="s">
        <v>51</v>
      </c>
      <c r="K37" s="81">
        <f>Meldezahlen!B10</f>
        <v>0</v>
      </c>
      <c r="L37" s="81">
        <f>Meldezahlen!C10</f>
        <v>0</v>
      </c>
      <c r="M37" s="88"/>
      <c r="N37" s="89"/>
      <c r="O37" s="40"/>
      <c r="P37" s="40"/>
      <c r="Q37" s="40"/>
      <c r="R37" s="40"/>
      <c r="S37" s="40"/>
      <c r="T37" s="40"/>
    </row>
    <row r="38" spans="1:20" ht="15.75" x14ac:dyDescent="0.25">
      <c r="A38" s="78" t="s">
        <v>749</v>
      </c>
      <c r="B38" s="87"/>
      <c r="C38" s="213"/>
      <c r="D38" s="213"/>
      <c r="E38" s="213"/>
      <c r="F38" s="213"/>
      <c r="G38" s="41"/>
      <c r="H38" s="41"/>
      <c r="I38" s="41"/>
      <c r="J38" s="54" t="s">
        <v>53</v>
      </c>
      <c r="K38" s="81">
        <f>Meldezahlen!B11</f>
        <v>0</v>
      </c>
      <c r="L38" s="81">
        <f>Meldezahlen!C11</f>
        <v>0</v>
      </c>
      <c r="M38" s="88"/>
      <c r="N38" s="89"/>
      <c r="O38" s="40"/>
      <c r="P38" s="40"/>
      <c r="Q38" s="40"/>
      <c r="R38" s="40"/>
      <c r="S38" s="40"/>
      <c r="T38" s="40"/>
    </row>
    <row r="39" spans="1:20" ht="15.75" x14ac:dyDescent="0.25">
      <c r="A39" s="78" t="s">
        <v>50</v>
      </c>
      <c r="B39" s="87"/>
      <c r="C39" s="213"/>
      <c r="D39" s="213"/>
      <c r="E39" s="213"/>
      <c r="F39" s="213"/>
      <c r="G39" s="41"/>
      <c r="H39" s="41"/>
      <c r="I39" s="41"/>
      <c r="J39" s="54" t="s">
        <v>54</v>
      </c>
      <c r="K39" s="81">
        <f>Meldezahlen!B12</f>
        <v>0</v>
      </c>
      <c r="L39" s="81">
        <f>Meldezahlen!C12</f>
        <v>0</v>
      </c>
      <c r="M39" s="88"/>
      <c r="N39" s="89"/>
      <c r="O39" s="40"/>
      <c r="P39" s="40"/>
      <c r="Q39" s="40"/>
      <c r="R39" s="40"/>
      <c r="S39" s="40"/>
      <c r="T39" s="40"/>
    </row>
    <row r="40" spans="1:20" ht="15" customHeight="1" x14ac:dyDescent="0.25">
      <c r="A40" s="78" t="s">
        <v>52</v>
      </c>
      <c r="B40" s="87"/>
      <c r="C40" s="214"/>
      <c r="D40" s="215"/>
      <c r="E40" s="215"/>
      <c r="F40" s="215"/>
      <c r="G40" s="41"/>
      <c r="H40" s="41"/>
      <c r="I40" s="41"/>
      <c r="J40" s="54" t="s">
        <v>55</v>
      </c>
      <c r="K40" s="81">
        <f>Meldezahlen!B13</f>
        <v>0</v>
      </c>
      <c r="L40" s="81">
        <f>Meldezahlen!C13</f>
        <v>0</v>
      </c>
      <c r="M40" s="88"/>
      <c r="N40" s="89"/>
      <c r="O40" s="40"/>
      <c r="P40" s="40"/>
      <c r="Q40" s="40"/>
      <c r="R40" s="40"/>
      <c r="S40" s="40"/>
      <c r="T40" s="40"/>
    </row>
    <row r="41" spans="1:20" ht="15" customHeight="1" x14ac:dyDescent="0.2">
      <c r="A41" s="90"/>
      <c r="B41" s="87"/>
      <c r="C41" s="91"/>
      <c r="D41" s="91"/>
      <c r="E41" s="91"/>
      <c r="F41" s="91"/>
      <c r="G41" s="41"/>
      <c r="H41" s="41"/>
      <c r="I41" s="41"/>
      <c r="J41" s="54" t="s">
        <v>56</v>
      </c>
      <c r="K41" s="81">
        <f>Meldezahlen!B14</f>
        <v>0</v>
      </c>
      <c r="L41" s="81">
        <f>Meldezahlen!C14</f>
        <v>0</v>
      </c>
      <c r="M41" s="88"/>
      <c r="N41" s="89"/>
      <c r="O41" s="40"/>
      <c r="P41" s="40"/>
      <c r="Q41" s="40"/>
      <c r="R41" s="40"/>
      <c r="S41" s="40"/>
      <c r="T41" s="40"/>
    </row>
    <row r="42" spans="1:20" ht="15" customHeight="1" x14ac:dyDescent="0.2">
      <c r="A42" s="216" t="s">
        <v>1037</v>
      </c>
      <c r="B42" s="216"/>
      <c r="C42" s="216"/>
      <c r="D42" s="216"/>
      <c r="E42" s="216"/>
      <c r="F42" s="216"/>
      <c r="G42" s="41"/>
      <c r="H42" s="41"/>
      <c r="I42" s="41"/>
      <c r="J42" s="54" t="s">
        <v>57</v>
      </c>
      <c r="K42" s="81">
        <f>Meldezahlen!B15</f>
        <v>0</v>
      </c>
      <c r="L42" s="81">
        <f>Meldezahlen!C15</f>
        <v>0</v>
      </c>
      <c r="M42" s="88"/>
      <c r="N42" s="89"/>
      <c r="O42" s="40"/>
      <c r="P42" s="40"/>
      <c r="Q42" s="40"/>
      <c r="R42" s="40"/>
      <c r="S42" s="40"/>
      <c r="T42" s="40"/>
    </row>
    <row r="43" spans="1:20" ht="15" customHeight="1" x14ac:dyDescent="0.2">
      <c r="A43" s="216"/>
      <c r="B43" s="216"/>
      <c r="C43" s="216"/>
      <c r="D43" s="216"/>
      <c r="E43" s="216"/>
      <c r="F43" s="216"/>
      <c r="G43" s="41"/>
      <c r="H43" s="41"/>
      <c r="I43" s="41"/>
      <c r="J43" s="54" t="s">
        <v>58</v>
      </c>
      <c r="K43" s="81">
        <f>Meldezahlen!B16</f>
        <v>0</v>
      </c>
      <c r="L43" s="81">
        <f>Meldezahlen!C16</f>
        <v>0</v>
      </c>
      <c r="M43" s="88"/>
      <c r="N43" s="89"/>
      <c r="O43" s="40"/>
      <c r="P43" s="40"/>
      <c r="Q43" s="40"/>
      <c r="R43" s="40"/>
      <c r="S43" s="40"/>
      <c r="T43" s="40"/>
    </row>
    <row r="44" spans="1:20" ht="15" customHeight="1" x14ac:dyDescent="0.2">
      <c r="A44" s="216"/>
      <c r="B44" s="216"/>
      <c r="C44" s="216"/>
      <c r="D44" s="216"/>
      <c r="E44" s="216"/>
      <c r="F44" s="216"/>
      <c r="G44" s="41"/>
      <c r="H44" s="41"/>
      <c r="I44" s="41"/>
      <c r="J44" s="54" t="s">
        <v>59</v>
      </c>
      <c r="K44" s="81">
        <f>Meldezahlen!B17</f>
        <v>0</v>
      </c>
      <c r="L44" s="81">
        <f>Meldezahlen!C17</f>
        <v>0</v>
      </c>
      <c r="M44" s="88"/>
      <c r="N44" s="89"/>
      <c r="O44" s="40"/>
      <c r="P44" s="40"/>
      <c r="Q44" s="40"/>
      <c r="R44" s="40"/>
      <c r="S44" s="40"/>
      <c r="T44" s="40"/>
    </row>
    <row r="45" spans="1:20" ht="15" customHeight="1" x14ac:dyDescent="0.2">
      <c r="A45" s="216"/>
      <c r="B45" s="216"/>
      <c r="C45" s="216"/>
      <c r="D45" s="216"/>
      <c r="E45" s="216"/>
      <c r="F45" s="216"/>
      <c r="G45" s="41"/>
      <c r="H45" s="41"/>
      <c r="I45" s="41"/>
      <c r="J45" s="54" t="s">
        <v>60</v>
      </c>
      <c r="K45" s="81">
        <f>Meldezahlen!B18</f>
        <v>0</v>
      </c>
      <c r="L45" s="81">
        <f>Meldezahlen!C18</f>
        <v>0</v>
      </c>
      <c r="M45" s="88"/>
      <c r="N45" s="89"/>
      <c r="O45" s="40"/>
      <c r="P45" s="40"/>
      <c r="Q45" s="40"/>
      <c r="R45" s="40"/>
      <c r="S45" s="40"/>
      <c r="T45" s="40"/>
    </row>
    <row r="46" spans="1:20" ht="15" customHeight="1" x14ac:dyDescent="0.2">
      <c r="A46" s="211" t="s">
        <v>1019</v>
      </c>
      <c r="B46" s="211"/>
      <c r="C46" s="211"/>
      <c r="D46" s="211"/>
      <c r="E46" s="211"/>
      <c r="F46" s="211"/>
      <c r="G46" s="41"/>
      <c r="H46" s="41"/>
      <c r="I46" s="41"/>
      <c r="J46" s="54" t="s">
        <v>61</v>
      </c>
      <c r="K46" s="81">
        <f>Meldezahlen!B19</f>
        <v>0</v>
      </c>
      <c r="L46" s="81">
        <f>Meldezahlen!C19</f>
        <v>0</v>
      </c>
      <c r="M46" s="88"/>
      <c r="N46" s="89"/>
      <c r="O46" s="40"/>
      <c r="P46" s="40"/>
      <c r="Q46" s="40"/>
      <c r="R46" s="40"/>
      <c r="S46" s="40"/>
      <c r="T46" s="40"/>
    </row>
    <row r="47" spans="1:20" ht="15" customHeight="1" x14ac:dyDescent="0.2">
      <c r="A47" s="211"/>
      <c r="B47" s="211"/>
      <c r="C47" s="211"/>
      <c r="D47" s="211"/>
      <c r="E47" s="211"/>
      <c r="F47" s="211"/>
      <c r="G47" s="41"/>
      <c r="H47" s="41"/>
      <c r="I47" s="41"/>
      <c r="J47" s="54" t="s">
        <v>62</v>
      </c>
      <c r="K47" s="92"/>
      <c r="L47" s="92"/>
      <c r="M47" s="84">
        <f>Meldezahlen!D20</f>
        <v>0</v>
      </c>
      <c r="N47" s="56">
        <f>Meldezahlen!E20</f>
        <v>0</v>
      </c>
      <c r="O47" s="40"/>
      <c r="P47" s="40"/>
      <c r="Q47" s="40"/>
      <c r="R47" s="40"/>
      <c r="S47" s="40"/>
      <c r="T47" s="40"/>
    </row>
    <row r="48" spans="1:20" ht="15" customHeight="1" x14ac:dyDescent="0.2">
      <c r="A48" s="211"/>
      <c r="B48" s="211"/>
      <c r="C48" s="211"/>
      <c r="D48" s="211"/>
      <c r="E48" s="211"/>
      <c r="F48" s="211"/>
      <c r="G48" s="41"/>
      <c r="H48" s="41"/>
      <c r="I48" s="41"/>
      <c r="J48" s="54" t="s">
        <v>63</v>
      </c>
      <c r="K48" s="92"/>
      <c r="L48" s="92"/>
      <c r="M48" s="84">
        <f>Meldezahlen!D21</f>
        <v>0</v>
      </c>
      <c r="N48" s="56">
        <f>Meldezahlen!E21</f>
        <v>0</v>
      </c>
      <c r="O48" s="40"/>
      <c r="P48" s="40"/>
      <c r="Q48" s="40"/>
      <c r="R48" s="40"/>
      <c r="S48" s="40"/>
      <c r="T48" s="40"/>
    </row>
    <row r="49" spans="1:20" ht="15" customHeight="1" x14ac:dyDescent="0.2">
      <c r="A49" s="211"/>
      <c r="B49" s="211"/>
      <c r="C49" s="211"/>
      <c r="D49" s="211"/>
      <c r="E49" s="211"/>
      <c r="F49" s="211"/>
      <c r="G49" s="41"/>
      <c r="H49" s="41"/>
      <c r="I49" s="41"/>
      <c r="J49" s="54" t="s">
        <v>65</v>
      </c>
      <c r="K49" s="92"/>
      <c r="L49" s="92"/>
      <c r="M49" s="84">
        <f>Meldezahlen!D22</f>
        <v>0</v>
      </c>
      <c r="N49" s="56">
        <f>Meldezahlen!E22</f>
        <v>0</v>
      </c>
      <c r="O49" s="40"/>
      <c r="P49" s="40"/>
      <c r="Q49" s="40"/>
      <c r="R49" s="40"/>
      <c r="S49" s="40"/>
      <c r="T49" s="40"/>
    </row>
    <row r="50" spans="1:20" ht="15" x14ac:dyDescent="0.2">
      <c r="A50" s="73"/>
      <c r="B50" s="73"/>
      <c r="C50" s="73"/>
      <c r="D50" s="73"/>
      <c r="E50" s="73"/>
      <c r="F50" s="73"/>
      <c r="G50" s="41"/>
      <c r="H50" s="41"/>
      <c r="I50" s="41"/>
      <c r="J50" s="54" t="s">
        <v>66</v>
      </c>
      <c r="K50" s="92"/>
      <c r="L50" s="92"/>
      <c r="M50" s="84">
        <f>Meldezahlen!D23</f>
        <v>0</v>
      </c>
      <c r="N50" s="56">
        <f>Meldezahlen!E23</f>
        <v>0</v>
      </c>
      <c r="O50" s="40"/>
      <c r="P50" s="40"/>
      <c r="Q50" s="40"/>
      <c r="R50" s="40"/>
      <c r="S50" s="40"/>
      <c r="T50" s="40"/>
    </row>
    <row r="51" spans="1:20" ht="15" x14ac:dyDescent="0.2">
      <c r="A51" s="61" t="s">
        <v>64</v>
      </c>
      <c r="B51" s="212"/>
      <c r="C51" s="212"/>
      <c r="D51" s="212"/>
      <c r="G51" s="41"/>
      <c r="H51" s="41"/>
      <c r="I51" s="41"/>
      <c r="J51" s="54" t="s">
        <v>67</v>
      </c>
      <c r="K51" s="92"/>
      <c r="L51" s="92"/>
      <c r="M51" s="84">
        <f>Meldezahlen!D24</f>
        <v>0</v>
      </c>
      <c r="N51" s="56">
        <f>Meldezahlen!E24</f>
        <v>0</v>
      </c>
      <c r="O51" s="40"/>
      <c r="P51" s="40"/>
      <c r="Q51" s="40"/>
      <c r="R51" s="40"/>
      <c r="S51" s="40"/>
      <c r="T51" s="40"/>
    </row>
    <row r="52" spans="1:20" ht="15" x14ac:dyDescent="0.2">
      <c r="A52" s="61"/>
      <c r="G52" s="41"/>
      <c r="H52" s="41"/>
      <c r="I52" s="41"/>
      <c r="J52" s="54" t="s">
        <v>68</v>
      </c>
      <c r="K52" s="92"/>
      <c r="L52" s="92"/>
      <c r="M52" s="84">
        <f>Meldezahlen!D25</f>
        <v>0</v>
      </c>
      <c r="N52" s="56">
        <f>Meldezahlen!E25</f>
        <v>0</v>
      </c>
      <c r="O52" s="40"/>
      <c r="P52" s="40"/>
      <c r="Q52" s="40"/>
      <c r="R52" s="40"/>
      <c r="S52" s="40"/>
      <c r="T52" s="40"/>
    </row>
    <row r="53" spans="1:20" ht="15.75" thickBot="1" x14ac:dyDescent="0.25">
      <c r="A53" s="61"/>
      <c r="B53" s="61"/>
      <c r="G53" s="41"/>
      <c r="H53" s="41"/>
      <c r="I53" s="41"/>
      <c r="J53" s="94" t="s">
        <v>69</v>
      </c>
      <c r="K53" s="95"/>
      <c r="L53" s="95"/>
      <c r="M53" s="96">
        <f>Meldezahlen!D26</f>
        <v>0</v>
      </c>
      <c r="N53" s="97">
        <f>Meldezahlen!E26</f>
        <v>0</v>
      </c>
      <c r="O53" s="40"/>
      <c r="P53" s="40"/>
      <c r="Q53" s="40"/>
      <c r="R53" s="40"/>
      <c r="S53" s="40"/>
      <c r="T53" s="40"/>
    </row>
    <row r="54" spans="1:20" x14ac:dyDescent="0.2">
      <c r="A54" s="93"/>
      <c r="B54" s="93"/>
      <c r="C54" s="93"/>
      <c r="D54" s="93"/>
      <c r="E54" s="93"/>
      <c r="F54" s="93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ht="15" x14ac:dyDescent="0.2">
      <c r="A55" s="61" t="s">
        <v>1021</v>
      </c>
      <c r="D55" s="61" t="s">
        <v>1022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:20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:20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:20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:20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:20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:20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:20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:20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:20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:20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20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:20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:20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:20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:20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:20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:20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:20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:20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0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:20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:20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</row>
    <row r="170" spans="1:20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</row>
    <row r="171" spans="1:20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</row>
    <row r="176" spans="1:20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</row>
    <row r="178" spans="1:20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</row>
    <row r="180" spans="1:20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</row>
    <row r="181" spans="1:20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</row>
    <row r="182" spans="1:20" x14ac:dyDescent="0.2">
      <c r="A182" s="40"/>
      <c r="B182" s="40"/>
      <c r="C182" s="40"/>
      <c r="D182" s="40"/>
      <c r="E182" s="40"/>
      <c r="F182" s="40"/>
    </row>
    <row r="183" spans="1:20" x14ac:dyDescent="0.2">
      <c r="A183" s="40"/>
      <c r="B183" s="40"/>
      <c r="C183" s="40"/>
      <c r="D183" s="40"/>
      <c r="E183" s="40"/>
      <c r="F183" s="40"/>
    </row>
  </sheetData>
  <sheetProtection selectLockedCells="1" selectUnlockedCells="1"/>
  <mergeCells count="32">
    <mergeCell ref="G1:G2"/>
    <mergeCell ref="A2:B2"/>
    <mergeCell ref="E2:F2"/>
    <mergeCell ref="A22:C22"/>
    <mergeCell ref="H1:I3"/>
    <mergeCell ref="A23:C23"/>
    <mergeCell ref="H6:I12"/>
    <mergeCell ref="G9:G12"/>
    <mergeCell ref="A14:C14"/>
    <mergeCell ref="A15:C15"/>
    <mergeCell ref="H15:I19"/>
    <mergeCell ref="A16:C16"/>
    <mergeCell ref="A17:C17"/>
    <mergeCell ref="G17:G19"/>
    <mergeCell ref="A18:C18"/>
    <mergeCell ref="A19:C19"/>
    <mergeCell ref="A20:C20"/>
    <mergeCell ref="A21:C21"/>
    <mergeCell ref="A24:C24"/>
    <mergeCell ref="H24:I37"/>
    <mergeCell ref="A25:C25"/>
    <mergeCell ref="A26:C26"/>
    <mergeCell ref="A28:F28"/>
    <mergeCell ref="G30:G37"/>
    <mergeCell ref="C36:F36"/>
    <mergeCell ref="C37:F37"/>
    <mergeCell ref="A46:F49"/>
    <mergeCell ref="B51:D51"/>
    <mergeCell ref="C38:F38"/>
    <mergeCell ref="C39:F39"/>
    <mergeCell ref="C40:F40"/>
    <mergeCell ref="A42:F45"/>
  </mergeCells>
  <phoneticPr fontId="20" type="noConversion"/>
  <conditionalFormatting sqref="D26">
    <cfRule type="cellIs" dxfId="21" priority="3" stopIfTrue="1" operator="greaterThan">
      <formula>$D$25</formula>
    </cfRule>
  </conditionalFormatting>
  <conditionalFormatting sqref="D15:D21 D24">
    <cfRule type="cellIs" dxfId="20" priority="5" stopIfTrue="1" operator="greaterThan">
      <formula>$D$25</formula>
    </cfRule>
  </conditionalFormatting>
  <conditionalFormatting sqref="D22:D23">
    <cfRule type="cellIs" dxfId="19" priority="1" stopIfTrue="1" operator="greaterThan">
      <formula>$D$25</formula>
    </cfRule>
  </conditionalFormatting>
  <dataValidations count="3">
    <dataValidation type="whole" allowBlank="1" showErrorMessage="1" errorTitle="Der Wert ist zu hoch" error="Es können nicht mehr vegetarische Verpflegungen eingetragen werden als Gesamtmeldungen!" sqref="D26">
      <formula1>0</formula1>
      <formula2>D25</formula2>
    </dataValidation>
    <dataValidation type="whole" allowBlank="1" showErrorMessage="1" errorTitle="Falsche Eingabe" error="Es sind nur zahlen von 0 bis 300 gültig!" sqref="D15:D24">
      <formula1>0</formula1>
      <formula2>300</formula2>
    </dataValidation>
    <dataValidation type="list" showInputMessage="1" showErrorMessage="1" error="LV auswählen" prompt="Bezirk auswählen" sqref="A2:B2">
      <formula1>bezirk</formula1>
    </dataValidation>
  </dataValidations>
  <pageMargins left="0.78749999999999998" right="0.4" top="0.59027777777777779" bottom="0.6" header="0.51180555555555551" footer="0.51180555555555551"/>
  <pageSetup paperSize="9" scale="90" firstPageNumber="0" orientation="portrait" horizontalDpi="300" verticalDpi="300" r:id="rId1"/>
  <headerFooter alignWithMargins="0"/>
  <ignoredErrors>
    <ignoredError sqref="E2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</sheetPr>
  <dimension ref="A1:J117"/>
  <sheetViews>
    <sheetView showGridLines="0" topLeftCell="A25" workbookViewId="0">
      <selection activeCell="E20" sqref="E20"/>
    </sheetView>
  </sheetViews>
  <sheetFormatPr baseColWidth="10" defaultColWidth="11.42578125" defaultRowHeight="12.75" x14ac:dyDescent="0.2"/>
  <cols>
    <col min="2" max="3" width="17.42578125" style="1" customWidth="1"/>
    <col min="4" max="5" width="18" style="1" customWidth="1"/>
    <col min="6" max="6" width="15" style="1" customWidth="1"/>
  </cols>
  <sheetData>
    <row r="1" spans="1:10" ht="12.75" customHeight="1" x14ac:dyDescent="0.2">
      <c r="A1" s="16"/>
      <c r="B1" s="232" t="s">
        <v>729</v>
      </c>
      <c r="C1" s="232"/>
      <c r="D1" s="232" t="s">
        <v>730</v>
      </c>
      <c r="E1" s="232"/>
    </row>
    <row r="2" spans="1:10" x14ac:dyDescent="0.2">
      <c r="A2" s="16"/>
      <c r="B2" s="28" t="s">
        <v>85</v>
      </c>
      <c r="C2" s="28" t="s">
        <v>109</v>
      </c>
      <c r="D2" s="28" t="s">
        <v>85</v>
      </c>
      <c r="E2" s="28" t="s">
        <v>109</v>
      </c>
      <c r="H2" s="104"/>
      <c r="I2" s="105"/>
      <c r="J2" s="105"/>
    </row>
    <row r="3" spans="1:10" x14ac:dyDescent="0.2">
      <c r="A3" s="29" t="s">
        <v>39</v>
      </c>
      <c r="B3" s="30">
        <f t="shared" ref="B3:B19" si="0">COUNTIF($B$30:$B$117,A3&amp;" "&amp;$B$2)</f>
        <v>0</v>
      </c>
      <c r="C3" s="30">
        <f t="shared" ref="C3:C19" si="1">COUNTIF($B$30:$B$117,A3&amp;" "&amp;$C$2)</f>
        <v>0</v>
      </c>
      <c r="D3" s="30">
        <f>COUNTIF($E$30:$E$117,A3&amp;" "&amp;$D$2)</f>
        <v>0</v>
      </c>
      <c r="E3" s="30">
        <f>COUNTIF($E$30:$E$117,A3&amp;" "&amp;$E$2)</f>
        <v>0</v>
      </c>
      <c r="I3" s="105"/>
    </row>
    <row r="4" spans="1:10" x14ac:dyDescent="0.2">
      <c r="A4" s="16" t="s">
        <v>41</v>
      </c>
      <c r="B4" s="31">
        <f t="shared" si="0"/>
        <v>0</v>
      </c>
      <c r="C4" s="31">
        <f t="shared" si="1"/>
        <v>0</v>
      </c>
      <c r="D4" s="31">
        <f>COUNTIF($E$30:$E$117,A4&amp;" "&amp;$D$2)</f>
        <v>0</v>
      </c>
      <c r="E4" s="31">
        <f>COUNTIF($E$30:$E$117,A4&amp;" "&amp;$E$2)</f>
        <v>0</v>
      </c>
    </row>
    <row r="5" spans="1:10" x14ac:dyDescent="0.2">
      <c r="A5" s="29" t="s">
        <v>43</v>
      </c>
      <c r="B5" s="30">
        <f t="shared" si="0"/>
        <v>0</v>
      </c>
      <c r="C5" s="30">
        <f t="shared" si="1"/>
        <v>0</v>
      </c>
      <c r="D5" s="30">
        <f>COUNTIF($E$30:$E$117,A5&amp;" "&amp;$D$2)</f>
        <v>0</v>
      </c>
      <c r="E5" s="30">
        <f>COUNTIF($E$30:$E$117,A5&amp;" "&amp;$E$2)</f>
        <v>0</v>
      </c>
    </row>
    <row r="6" spans="1:10" x14ac:dyDescent="0.2">
      <c r="A6" s="16" t="s">
        <v>44</v>
      </c>
      <c r="B6" s="31">
        <f t="shared" si="0"/>
        <v>0</v>
      </c>
      <c r="C6" s="31">
        <f t="shared" si="1"/>
        <v>0</v>
      </c>
      <c r="D6" s="31">
        <f>COUNTIF($E$30:$E$117,A6&amp;" "&amp;$D$2)</f>
        <v>0</v>
      </c>
      <c r="E6" s="31">
        <f>COUNTIF($E$30:$E$117,A6&amp;" "&amp;$E$2)</f>
        <v>0</v>
      </c>
    </row>
    <row r="7" spans="1:10" x14ac:dyDescent="0.2">
      <c r="A7" s="29" t="s">
        <v>46</v>
      </c>
      <c r="B7" s="30">
        <f t="shared" si="0"/>
        <v>0</v>
      </c>
      <c r="C7" s="30">
        <f t="shared" si="1"/>
        <v>0</v>
      </c>
      <c r="D7" s="30">
        <f>COUNTIF($E$30:$E$117,A7&amp;" "&amp;$D$2)</f>
        <v>0</v>
      </c>
      <c r="E7" s="30">
        <f>COUNTIF($E$30:$E$117,A7&amp;" "&amp;$E$2)</f>
        <v>0</v>
      </c>
    </row>
    <row r="8" spans="1:10" x14ac:dyDescent="0.2">
      <c r="A8" s="16" t="s">
        <v>48</v>
      </c>
      <c r="B8" s="31">
        <f t="shared" si="0"/>
        <v>0</v>
      </c>
      <c r="C8" s="31">
        <f t="shared" si="1"/>
        <v>0</v>
      </c>
      <c r="D8" s="31"/>
      <c r="E8" s="31"/>
    </row>
    <row r="9" spans="1:10" x14ac:dyDescent="0.2">
      <c r="A9" s="29" t="s">
        <v>49</v>
      </c>
      <c r="B9" s="30">
        <f t="shared" si="0"/>
        <v>0</v>
      </c>
      <c r="C9" s="30">
        <f t="shared" si="1"/>
        <v>0</v>
      </c>
      <c r="D9" s="30"/>
      <c r="E9" s="30"/>
    </row>
    <row r="10" spans="1:10" x14ac:dyDescent="0.2">
      <c r="A10" s="16" t="s">
        <v>51</v>
      </c>
      <c r="B10" s="31">
        <f t="shared" si="0"/>
        <v>0</v>
      </c>
      <c r="C10" s="31">
        <f t="shared" si="1"/>
        <v>0</v>
      </c>
      <c r="D10" s="31"/>
      <c r="E10" s="31"/>
    </row>
    <row r="11" spans="1:10" x14ac:dyDescent="0.2">
      <c r="A11" s="29" t="s">
        <v>53</v>
      </c>
      <c r="B11" s="30">
        <f t="shared" si="0"/>
        <v>0</v>
      </c>
      <c r="C11" s="30">
        <f t="shared" si="1"/>
        <v>0</v>
      </c>
      <c r="D11" s="31"/>
      <c r="E11" s="31"/>
    </row>
    <row r="12" spans="1:10" x14ac:dyDescent="0.2">
      <c r="A12" s="16" t="s">
        <v>54</v>
      </c>
      <c r="B12" s="31">
        <f t="shared" si="0"/>
        <v>0</v>
      </c>
      <c r="C12" s="31">
        <f t="shared" si="1"/>
        <v>0</v>
      </c>
      <c r="D12" s="31"/>
      <c r="E12" s="31"/>
    </row>
    <row r="13" spans="1:10" x14ac:dyDescent="0.2">
      <c r="A13" s="29" t="s">
        <v>55</v>
      </c>
      <c r="B13" s="30">
        <f t="shared" si="0"/>
        <v>0</v>
      </c>
      <c r="C13" s="30">
        <f t="shared" si="1"/>
        <v>0</v>
      </c>
      <c r="D13" s="31"/>
      <c r="E13" s="31"/>
    </row>
    <row r="14" spans="1:10" x14ac:dyDescent="0.2">
      <c r="A14" s="16" t="s">
        <v>56</v>
      </c>
      <c r="B14" s="31">
        <f t="shared" si="0"/>
        <v>0</v>
      </c>
      <c r="C14" s="31">
        <f t="shared" si="1"/>
        <v>0</v>
      </c>
      <c r="D14" s="31"/>
      <c r="E14" s="31"/>
    </row>
    <row r="15" spans="1:10" x14ac:dyDescent="0.2">
      <c r="A15" s="29" t="s">
        <v>57</v>
      </c>
      <c r="B15" s="30">
        <f t="shared" si="0"/>
        <v>0</v>
      </c>
      <c r="C15" s="30">
        <f t="shared" si="1"/>
        <v>0</v>
      </c>
      <c r="D15" s="31"/>
      <c r="E15" s="31"/>
    </row>
    <row r="16" spans="1:10" x14ac:dyDescent="0.2">
      <c r="A16" s="16" t="s">
        <v>58</v>
      </c>
      <c r="B16" s="31">
        <f t="shared" si="0"/>
        <v>0</v>
      </c>
      <c r="C16" s="31">
        <f t="shared" si="1"/>
        <v>0</v>
      </c>
      <c r="D16" s="31"/>
      <c r="E16" s="31"/>
    </row>
    <row r="17" spans="1:6" x14ac:dyDescent="0.2">
      <c r="A17" s="29" t="s">
        <v>59</v>
      </c>
      <c r="B17" s="30">
        <f t="shared" si="0"/>
        <v>0</v>
      </c>
      <c r="C17" s="30">
        <f t="shared" si="1"/>
        <v>0</v>
      </c>
      <c r="D17" s="31"/>
      <c r="E17" s="31"/>
    </row>
    <row r="18" spans="1:6" x14ac:dyDescent="0.2">
      <c r="A18" s="16" t="s">
        <v>60</v>
      </c>
      <c r="B18" s="31">
        <f t="shared" si="0"/>
        <v>0</v>
      </c>
      <c r="C18" s="31">
        <f t="shared" si="1"/>
        <v>0</v>
      </c>
      <c r="D18" s="31"/>
      <c r="E18" s="31"/>
    </row>
    <row r="19" spans="1:6" x14ac:dyDescent="0.2">
      <c r="A19" s="29" t="s">
        <v>61</v>
      </c>
      <c r="B19" s="30">
        <f t="shared" si="0"/>
        <v>0</v>
      </c>
      <c r="C19" s="30">
        <f t="shared" si="1"/>
        <v>0</v>
      </c>
      <c r="D19" s="31"/>
      <c r="E19" s="31"/>
    </row>
    <row r="20" spans="1:6" x14ac:dyDescent="0.2">
      <c r="A20" s="16" t="s">
        <v>62</v>
      </c>
      <c r="B20" s="31"/>
      <c r="C20" s="31"/>
      <c r="D20" s="31">
        <f t="shared" ref="D20:D26" si="2">COUNTIF($E$30:$E$117,A20&amp;" "&amp;$D$2)</f>
        <v>0</v>
      </c>
      <c r="E20" s="31">
        <f t="shared" ref="E20:E26" si="3">COUNTIF($E$30:$E$117,A20&amp;" "&amp;$E$2)</f>
        <v>0</v>
      </c>
    </row>
    <row r="21" spans="1:6" x14ac:dyDescent="0.2">
      <c r="A21" s="29" t="s">
        <v>63</v>
      </c>
      <c r="B21" s="31"/>
      <c r="C21" s="31"/>
      <c r="D21" s="30">
        <f t="shared" si="2"/>
        <v>0</v>
      </c>
      <c r="E21" s="30">
        <f t="shared" si="3"/>
        <v>0</v>
      </c>
    </row>
    <row r="22" spans="1:6" x14ac:dyDescent="0.2">
      <c r="A22" s="16" t="s">
        <v>65</v>
      </c>
      <c r="B22" s="31"/>
      <c r="C22" s="31"/>
      <c r="D22" s="31">
        <f t="shared" si="2"/>
        <v>0</v>
      </c>
      <c r="E22" s="31">
        <f t="shared" si="3"/>
        <v>0</v>
      </c>
    </row>
    <row r="23" spans="1:6" x14ac:dyDescent="0.2">
      <c r="A23" s="29" t="s">
        <v>66</v>
      </c>
      <c r="B23" s="31"/>
      <c r="C23" s="31"/>
      <c r="D23" s="30">
        <f t="shared" si="2"/>
        <v>0</v>
      </c>
      <c r="E23" s="30">
        <f t="shared" si="3"/>
        <v>0</v>
      </c>
    </row>
    <row r="24" spans="1:6" x14ac:dyDescent="0.2">
      <c r="A24" s="16" t="s">
        <v>67</v>
      </c>
      <c r="B24" s="31"/>
      <c r="C24" s="31"/>
      <c r="D24" s="31">
        <f t="shared" si="2"/>
        <v>0</v>
      </c>
      <c r="E24" s="31">
        <f t="shared" si="3"/>
        <v>0</v>
      </c>
    </row>
    <row r="25" spans="1:6" x14ac:dyDescent="0.2">
      <c r="A25" s="29" t="s">
        <v>68</v>
      </c>
      <c r="B25" s="31"/>
      <c r="C25" s="31"/>
      <c r="D25" s="30">
        <f t="shared" si="2"/>
        <v>0</v>
      </c>
      <c r="E25" s="30">
        <f t="shared" si="3"/>
        <v>0</v>
      </c>
    </row>
    <row r="26" spans="1:6" x14ac:dyDescent="0.2">
      <c r="A26" s="16" t="s">
        <v>69</v>
      </c>
      <c r="B26" s="31"/>
      <c r="C26" s="31"/>
      <c r="D26" s="31">
        <f t="shared" si="2"/>
        <v>0</v>
      </c>
      <c r="E26" s="31">
        <f t="shared" si="3"/>
        <v>0</v>
      </c>
    </row>
    <row r="28" spans="1:6" x14ac:dyDescent="0.2">
      <c r="A28" s="32"/>
      <c r="B28" s="32"/>
      <c r="C28" s="32"/>
      <c r="D28" s="32"/>
      <c r="E28" s="32"/>
      <c r="F28" s="32">
        <f>SUM(F30:F117)</f>
        <v>0</v>
      </c>
    </row>
    <row r="29" spans="1:6" x14ac:dyDescent="0.2">
      <c r="A29" s="33" t="s">
        <v>74</v>
      </c>
      <c r="B29" s="33" t="s">
        <v>731</v>
      </c>
      <c r="C29" s="33" t="s">
        <v>732</v>
      </c>
      <c r="D29" s="33" t="s">
        <v>74</v>
      </c>
      <c r="E29" s="33" t="s">
        <v>731</v>
      </c>
      <c r="F29" s="33" t="s">
        <v>733</v>
      </c>
    </row>
    <row r="30" spans="1:6" x14ac:dyDescent="0.2">
      <c r="A30" s="34"/>
      <c r="B30" s="34" t="str">
        <f>Einzel_Meldung!G4&amp;" "&amp;Einzel_Meldung!H4</f>
        <v xml:space="preserve"> </v>
      </c>
      <c r="C30" s="34">
        <f>Einzel_Meldung!K4</f>
        <v>0</v>
      </c>
      <c r="D30" s="34"/>
      <c r="E30" s="34" t="str">
        <f>Mannschaft_Meldung!D5&amp;" "&amp;Mannschaft_Meldung!E5</f>
        <v xml:space="preserve"> </v>
      </c>
      <c r="F30" s="34">
        <f>Mannschaft_Meldung!I5</f>
        <v>0</v>
      </c>
    </row>
    <row r="31" spans="1:6" x14ac:dyDescent="0.2">
      <c r="A31" s="34"/>
      <c r="B31" s="34" t="str">
        <f>Einzel_Meldung!G5&amp;" "&amp;Einzel_Meldung!H5</f>
        <v xml:space="preserve"> </v>
      </c>
      <c r="C31" s="34">
        <f>Einzel_Meldung!K5</f>
        <v>0</v>
      </c>
      <c r="D31" s="34"/>
      <c r="E31" s="34" t="str">
        <f>Mannschaft_Meldung!D6&amp;" "&amp;Mannschaft_Meldung!E6</f>
        <v xml:space="preserve"> </v>
      </c>
      <c r="F31" s="34">
        <f>Mannschaft_Meldung!I6</f>
        <v>0</v>
      </c>
    </row>
    <row r="32" spans="1:6" x14ac:dyDescent="0.2">
      <c r="A32" s="34"/>
      <c r="B32" s="34" t="str">
        <f>Einzel_Meldung!G6&amp;" "&amp;Einzel_Meldung!H6</f>
        <v xml:space="preserve"> </v>
      </c>
      <c r="C32" s="34">
        <f>Einzel_Meldung!K6</f>
        <v>0</v>
      </c>
      <c r="D32" s="34"/>
      <c r="E32" s="34" t="str">
        <f>Mannschaft_Meldung!D7&amp;" "&amp;Mannschaft_Meldung!E7</f>
        <v xml:space="preserve"> </v>
      </c>
      <c r="F32" s="34">
        <f>Mannschaft_Meldung!I7</f>
        <v>0</v>
      </c>
    </row>
    <row r="33" spans="1:6" x14ac:dyDescent="0.2">
      <c r="A33" s="34"/>
      <c r="B33" s="34" t="str">
        <f>Einzel_Meldung!G7&amp;" "&amp;Einzel_Meldung!H7</f>
        <v xml:space="preserve"> </v>
      </c>
      <c r="C33" s="34">
        <f>Einzel_Meldung!K7</f>
        <v>0</v>
      </c>
      <c r="D33" s="34"/>
      <c r="E33" s="34" t="str">
        <f>Mannschaft_Meldung!D8&amp;" "&amp;Mannschaft_Meldung!E8</f>
        <v xml:space="preserve"> </v>
      </c>
      <c r="F33" s="34">
        <f>Mannschaft_Meldung!I8</f>
        <v>0</v>
      </c>
    </row>
    <row r="34" spans="1:6" x14ac:dyDescent="0.2">
      <c r="A34" s="34"/>
      <c r="B34" s="34" t="str">
        <f>Einzel_Meldung!G8&amp;" "&amp;Einzel_Meldung!H8</f>
        <v xml:space="preserve"> </v>
      </c>
      <c r="C34" s="34">
        <f>Einzel_Meldung!K8</f>
        <v>0</v>
      </c>
      <c r="D34" s="34"/>
      <c r="E34" s="34" t="str">
        <f>Mannschaft_Meldung!D9&amp;" "&amp;Mannschaft_Meldung!E9</f>
        <v xml:space="preserve"> </v>
      </c>
      <c r="F34" s="34">
        <f>Mannschaft_Meldung!I9</f>
        <v>0</v>
      </c>
    </row>
    <row r="35" spans="1:6" x14ac:dyDescent="0.2">
      <c r="A35" s="34"/>
      <c r="B35" s="34" t="str">
        <f>Einzel_Meldung!G9&amp;" "&amp;Einzel_Meldung!H9</f>
        <v xml:space="preserve"> </v>
      </c>
      <c r="C35" s="34">
        <f>Einzel_Meldung!K9</f>
        <v>0</v>
      </c>
      <c r="D35" s="34"/>
      <c r="E35" s="34" t="str">
        <f>Mannschaft_Meldung!D10&amp;" "&amp;Mannschaft_Meldung!E10</f>
        <v xml:space="preserve"> </v>
      </c>
      <c r="F35" s="34">
        <f>Mannschaft_Meldung!I10</f>
        <v>0</v>
      </c>
    </row>
    <row r="36" spans="1:6" x14ac:dyDescent="0.2">
      <c r="A36" s="34"/>
      <c r="B36" s="34" t="str">
        <f>Einzel_Meldung!G10&amp;" "&amp;Einzel_Meldung!H10</f>
        <v xml:space="preserve"> </v>
      </c>
      <c r="C36" s="34">
        <f>Einzel_Meldung!K10</f>
        <v>0</v>
      </c>
      <c r="D36" s="34"/>
      <c r="E36" s="34" t="str">
        <f>Mannschaft_Meldung!D11&amp;" "&amp;Mannschaft_Meldung!E11</f>
        <v xml:space="preserve"> </v>
      </c>
      <c r="F36" s="34">
        <f>Mannschaft_Meldung!I11</f>
        <v>0</v>
      </c>
    </row>
    <row r="37" spans="1:6" x14ac:dyDescent="0.2">
      <c r="A37" s="34"/>
      <c r="B37" s="34" t="str">
        <f>Einzel_Meldung!G11&amp;" "&amp;Einzel_Meldung!H11</f>
        <v xml:space="preserve"> </v>
      </c>
      <c r="C37" s="34">
        <f>Einzel_Meldung!K11</f>
        <v>0</v>
      </c>
      <c r="D37" s="34"/>
      <c r="E37" s="34" t="str">
        <f>Mannschaft_Meldung!D12&amp;" "&amp;Mannschaft_Meldung!E12</f>
        <v xml:space="preserve"> </v>
      </c>
      <c r="F37" s="34">
        <f>Mannschaft_Meldung!I12</f>
        <v>0</v>
      </c>
    </row>
    <row r="38" spans="1:6" x14ac:dyDescent="0.2">
      <c r="A38" s="34"/>
      <c r="B38" s="34" t="str">
        <f>Einzel_Meldung!G12&amp;" "&amp;Einzel_Meldung!H12</f>
        <v xml:space="preserve"> </v>
      </c>
      <c r="C38" s="34">
        <f>Einzel_Meldung!K12</f>
        <v>0</v>
      </c>
      <c r="D38" s="34"/>
      <c r="E38" s="34" t="str">
        <f>Mannschaft_Meldung!D13&amp;" "&amp;Mannschaft_Meldung!E13</f>
        <v xml:space="preserve"> </v>
      </c>
      <c r="F38" s="34">
        <f>Mannschaft_Meldung!I13</f>
        <v>0</v>
      </c>
    </row>
    <row r="39" spans="1:6" x14ac:dyDescent="0.2">
      <c r="A39" s="34"/>
      <c r="B39" s="34" t="str">
        <f>Einzel_Meldung!G13&amp;" "&amp;Einzel_Meldung!H13</f>
        <v xml:space="preserve"> </v>
      </c>
      <c r="C39" s="34">
        <f>Einzel_Meldung!K13</f>
        <v>0</v>
      </c>
      <c r="D39" s="34"/>
      <c r="E39" s="34" t="str">
        <f>Mannschaft_Meldung!D14&amp;" "&amp;Mannschaft_Meldung!E14</f>
        <v xml:space="preserve"> </v>
      </c>
      <c r="F39" s="34">
        <f>Mannschaft_Meldung!I14</f>
        <v>0</v>
      </c>
    </row>
    <row r="40" spans="1:6" x14ac:dyDescent="0.2">
      <c r="A40" s="34"/>
      <c r="B40" s="34" t="str">
        <f>Einzel_Meldung!G14&amp;" "&amp;Einzel_Meldung!H14</f>
        <v xml:space="preserve"> </v>
      </c>
      <c r="C40" s="34">
        <f>Einzel_Meldung!K14</f>
        <v>0</v>
      </c>
      <c r="D40" s="34"/>
      <c r="E40" s="34" t="str">
        <f>Mannschaft_Meldung!D15&amp;" "&amp;Mannschaft_Meldung!E15</f>
        <v xml:space="preserve"> </v>
      </c>
      <c r="F40" s="34">
        <f>Mannschaft_Meldung!I15</f>
        <v>0</v>
      </c>
    </row>
    <row r="41" spans="1:6" x14ac:dyDescent="0.2">
      <c r="A41" s="34"/>
      <c r="B41" s="34" t="str">
        <f>Einzel_Meldung!G15&amp;" "&amp;Einzel_Meldung!H15</f>
        <v xml:space="preserve"> </v>
      </c>
      <c r="C41" s="34">
        <f>Einzel_Meldung!K15</f>
        <v>0</v>
      </c>
      <c r="D41" s="34"/>
      <c r="E41" s="34" t="str">
        <f>Mannschaft_Meldung!D16&amp;" "&amp;Mannschaft_Meldung!E16</f>
        <v xml:space="preserve"> </v>
      </c>
      <c r="F41" s="34">
        <f>Mannschaft_Meldung!I16</f>
        <v>0</v>
      </c>
    </row>
    <row r="42" spans="1:6" x14ac:dyDescent="0.2">
      <c r="A42" s="34"/>
      <c r="B42" s="34" t="str">
        <f>Einzel_Meldung!G16&amp;" "&amp;Einzel_Meldung!H16</f>
        <v xml:space="preserve"> </v>
      </c>
      <c r="C42" s="34">
        <f>Einzel_Meldung!K16</f>
        <v>0</v>
      </c>
      <c r="D42" s="34"/>
      <c r="E42" s="34" t="str">
        <f>Mannschaft_Meldung!D17&amp;" "&amp;Mannschaft_Meldung!E17</f>
        <v xml:space="preserve"> </v>
      </c>
      <c r="F42" s="34">
        <f>Mannschaft_Meldung!I17</f>
        <v>0</v>
      </c>
    </row>
    <row r="43" spans="1:6" x14ac:dyDescent="0.2">
      <c r="A43" s="34"/>
      <c r="B43" s="34" t="str">
        <f>Einzel_Meldung!G17&amp;" "&amp;Einzel_Meldung!H17</f>
        <v xml:space="preserve"> </v>
      </c>
      <c r="C43" s="34">
        <f>Einzel_Meldung!K17</f>
        <v>0</v>
      </c>
      <c r="D43" s="34"/>
      <c r="E43" s="34" t="str">
        <f>Mannschaft_Meldung!D18&amp;" "&amp;Mannschaft_Meldung!E18</f>
        <v xml:space="preserve"> </v>
      </c>
      <c r="F43" s="34">
        <f>Mannschaft_Meldung!I18</f>
        <v>0</v>
      </c>
    </row>
    <row r="44" spans="1:6" x14ac:dyDescent="0.2">
      <c r="A44" s="34"/>
      <c r="B44" s="34" t="str">
        <f>Einzel_Meldung!G18&amp;" "&amp;Einzel_Meldung!H18</f>
        <v xml:space="preserve"> </v>
      </c>
      <c r="C44" s="34">
        <f>Einzel_Meldung!K18</f>
        <v>0</v>
      </c>
      <c r="D44" s="34"/>
      <c r="E44" s="34" t="str">
        <f>Mannschaft_Meldung!D19&amp;" "&amp;Mannschaft_Meldung!E19</f>
        <v xml:space="preserve"> </v>
      </c>
      <c r="F44" s="34">
        <f>Mannschaft_Meldung!I19</f>
        <v>0</v>
      </c>
    </row>
    <row r="45" spans="1:6" x14ac:dyDescent="0.2">
      <c r="A45" s="34"/>
      <c r="B45" s="34" t="str">
        <f>Einzel_Meldung!G19&amp;" "&amp;Einzel_Meldung!H19</f>
        <v xml:space="preserve"> </v>
      </c>
      <c r="C45" s="34">
        <f>Einzel_Meldung!K19</f>
        <v>0</v>
      </c>
      <c r="D45" s="34"/>
      <c r="E45" s="34" t="str">
        <f>Mannschaft_Meldung!D20&amp;" "&amp;Mannschaft_Meldung!E20</f>
        <v xml:space="preserve"> </v>
      </c>
      <c r="F45" s="34">
        <f>Mannschaft_Meldung!I20</f>
        <v>0</v>
      </c>
    </row>
    <row r="46" spans="1:6" x14ac:dyDescent="0.2">
      <c r="A46" s="34"/>
      <c r="B46" s="34" t="str">
        <f>Einzel_Meldung!G20&amp;" "&amp;Einzel_Meldung!H20</f>
        <v xml:space="preserve"> </v>
      </c>
      <c r="C46" s="34">
        <f>Einzel_Meldung!K20</f>
        <v>0</v>
      </c>
      <c r="D46" s="34"/>
      <c r="E46" s="34" t="str">
        <f>Mannschaft_Meldung!D21&amp;" "&amp;Mannschaft_Meldung!E21</f>
        <v xml:space="preserve"> </v>
      </c>
      <c r="F46" s="34">
        <f>Mannschaft_Meldung!I21</f>
        <v>0</v>
      </c>
    </row>
    <row r="47" spans="1:6" x14ac:dyDescent="0.2">
      <c r="A47" s="34"/>
      <c r="B47" s="34" t="str">
        <f>Einzel_Meldung!G21&amp;" "&amp;Einzel_Meldung!H21</f>
        <v xml:space="preserve"> </v>
      </c>
      <c r="C47" s="34">
        <f>Einzel_Meldung!K21</f>
        <v>0</v>
      </c>
      <c r="D47" s="34"/>
      <c r="E47" s="34" t="str">
        <f>Mannschaft_Meldung!D22&amp;" "&amp;Mannschaft_Meldung!E22</f>
        <v xml:space="preserve"> </v>
      </c>
      <c r="F47" s="34">
        <f>Mannschaft_Meldung!I22</f>
        <v>0</v>
      </c>
    </row>
    <row r="48" spans="1:6" x14ac:dyDescent="0.2">
      <c r="A48" s="34"/>
      <c r="B48" s="34" t="str">
        <f>Einzel_Meldung!G22&amp;" "&amp;Einzel_Meldung!H22</f>
        <v xml:space="preserve"> </v>
      </c>
      <c r="C48" s="34">
        <f>Einzel_Meldung!K22</f>
        <v>0</v>
      </c>
      <c r="D48" s="34"/>
      <c r="E48" s="34" t="str">
        <f>Mannschaft_Meldung!D23&amp;" "&amp;Mannschaft_Meldung!E23</f>
        <v xml:space="preserve"> </v>
      </c>
      <c r="F48" s="34">
        <f>Mannschaft_Meldung!I23</f>
        <v>0</v>
      </c>
    </row>
    <row r="49" spans="1:6" x14ac:dyDescent="0.2">
      <c r="A49" s="34"/>
      <c r="B49" s="34" t="str">
        <f>Einzel_Meldung!G23&amp;" "&amp;Einzel_Meldung!H23</f>
        <v xml:space="preserve"> </v>
      </c>
      <c r="C49" s="34">
        <f>Einzel_Meldung!K23</f>
        <v>0</v>
      </c>
      <c r="D49" s="34"/>
      <c r="E49" s="34" t="str">
        <f>Mannschaft_Meldung!D24&amp;" "&amp;Mannschaft_Meldung!E24</f>
        <v xml:space="preserve"> </v>
      </c>
      <c r="F49" s="34">
        <f>Mannschaft_Meldung!I24</f>
        <v>0</v>
      </c>
    </row>
    <row r="50" spans="1:6" x14ac:dyDescent="0.2">
      <c r="A50" s="34"/>
      <c r="B50" s="34" t="str">
        <f>Einzel_Meldung!G24&amp;" "&amp;Einzel_Meldung!H24</f>
        <v xml:space="preserve"> </v>
      </c>
      <c r="C50" s="34">
        <f>Einzel_Meldung!K24</f>
        <v>0</v>
      </c>
      <c r="D50" s="34"/>
      <c r="E50" s="34" t="str">
        <f>Mannschaft_Meldung!D25&amp;" "&amp;Mannschaft_Meldung!E25</f>
        <v xml:space="preserve"> </v>
      </c>
      <c r="F50" s="34">
        <f>Mannschaft_Meldung!I25</f>
        <v>0</v>
      </c>
    </row>
    <row r="51" spans="1:6" x14ac:dyDescent="0.2">
      <c r="A51" s="34"/>
      <c r="B51" s="34" t="str">
        <f>Einzel_Meldung!G25&amp;" "&amp;Einzel_Meldung!H25</f>
        <v xml:space="preserve"> </v>
      </c>
      <c r="C51" s="34">
        <f>Einzel_Meldung!K25</f>
        <v>0</v>
      </c>
      <c r="D51" s="34"/>
      <c r="E51" s="34" t="str">
        <f>Mannschaft_Meldung!D26&amp;" "&amp;Mannschaft_Meldung!E26</f>
        <v xml:space="preserve"> </v>
      </c>
      <c r="F51" s="34">
        <f>Mannschaft_Meldung!I26</f>
        <v>0</v>
      </c>
    </row>
    <row r="52" spans="1:6" x14ac:dyDescent="0.2">
      <c r="A52" s="34"/>
      <c r="B52" s="34" t="str">
        <f>Einzel_Meldung!G26&amp;" "&amp;Einzel_Meldung!H26</f>
        <v xml:space="preserve"> </v>
      </c>
      <c r="C52" s="34">
        <f>Einzel_Meldung!K26</f>
        <v>0</v>
      </c>
      <c r="D52" s="34"/>
      <c r="E52" s="34" t="str">
        <f>Mannschaft_Meldung!D27&amp;" "&amp;Mannschaft_Meldung!E27</f>
        <v xml:space="preserve"> </v>
      </c>
      <c r="F52" s="34">
        <f>Mannschaft_Meldung!I27</f>
        <v>0</v>
      </c>
    </row>
    <row r="53" spans="1:6" x14ac:dyDescent="0.2">
      <c r="A53" s="34"/>
      <c r="B53" s="34" t="str">
        <f>Einzel_Meldung!G27&amp;" "&amp;Einzel_Meldung!H27</f>
        <v xml:space="preserve"> </v>
      </c>
      <c r="C53" s="34">
        <f>Einzel_Meldung!K27</f>
        <v>0</v>
      </c>
      <c r="D53" s="34"/>
      <c r="E53" s="34" t="str">
        <f>Mannschaft_Meldung!D28&amp;" "&amp;Mannschaft_Meldung!E28</f>
        <v xml:space="preserve"> </v>
      </c>
      <c r="F53" s="34">
        <f>Mannschaft_Meldung!I28</f>
        <v>0</v>
      </c>
    </row>
    <row r="54" spans="1:6" x14ac:dyDescent="0.2">
      <c r="A54" s="34"/>
      <c r="B54" s="34" t="str">
        <f>Einzel_Meldung!G28&amp;" "&amp;Einzel_Meldung!H28</f>
        <v xml:space="preserve"> </v>
      </c>
      <c r="C54" s="34">
        <f>Einzel_Meldung!K28</f>
        <v>0</v>
      </c>
      <c r="D54" s="34"/>
      <c r="E54" s="34" t="str">
        <f>Mannschaft_Meldung!D29&amp;" "&amp;Mannschaft_Meldung!E29</f>
        <v xml:space="preserve"> </v>
      </c>
      <c r="F54" s="34">
        <f>Mannschaft_Meldung!I29</f>
        <v>0</v>
      </c>
    </row>
    <row r="55" spans="1:6" x14ac:dyDescent="0.2">
      <c r="A55" s="34"/>
      <c r="B55" s="34" t="str">
        <f>Einzel_Meldung!G29&amp;" "&amp;Einzel_Meldung!H29</f>
        <v xml:space="preserve"> </v>
      </c>
      <c r="C55" s="34">
        <f>Einzel_Meldung!K29</f>
        <v>0</v>
      </c>
      <c r="D55" s="34"/>
      <c r="E55" s="34" t="str">
        <f>Mannschaft_Meldung!D30&amp;" "&amp;Mannschaft_Meldung!E30</f>
        <v xml:space="preserve"> </v>
      </c>
      <c r="F55" s="34">
        <f>Mannschaft_Meldung!I30</f>
        <v>0</v>
      </c>
    </row>
    <row r="56" spans="1:6" x14ac:dyDescent="0.2">
      <c r="A56" s="34"/>
      <c r="B56" s="34" t="str">
        <f>Einzel_Meldung!G30&amp;" "&amp;Einzel_Meldung!H30</f>
        <v xml:space="preserve"> </v>
      </c>
      <c r="C56" s="34">
        <f>Einzel_Meldung!K30</f>
        <v>0</v>
      </c>
      <c r="D56" s="34"/>
      <c r="E56" s="34" t="str">
        <f>Mannschaft_Meldung!D31&amp;" "&amp;Mannschaft_Meldung!E31</f>
        <v xml:space="preserve"> </v>
      </c>
      <c r="F56" s="34">
        <f>Mannschaft_Meldung!I31</f>
        <v>0</v>
      </c>
    </row>
    <row r="57" spans="1:6" x14ac:dyDescent="0.2">
      <c r="A57" s="34"/>
      <c r="B57" s="34" t="str">
        <f>Einzel_Meldung!G31&amp;" "&amp;Einzel_Meldung!H31</f>
        <v xml:space="preserve"> </v>
      </c>
      <c r="C57" s="34">
        <f>Einzel_Meldung!K31</f>
        <v>0</v>
      </c>
      <c r="D57" s="34"/>
      <c r="E57" s="34" t="str">
        <f>Mannschaft_Meldung!D32&amp;" "&amp;Mannschaft_Meldung!E32</f>
        <v xml:space="preserve"> </v>
      </c>
      <c r="F57" s="34">
        <f>Mannschaft_Meldung!I32</f>
        <v>0</v>
      </c>
    </row>
    <row r="58" spans="1:6" x14ac:dyDescent="0.2">
      <c r="A58" s="34"/>
      <c r="B58" s="34" t="str">
        <f>Einzel_Meldung!G32&amp;" "&amp;Einzel_Meldung!H32</f>
        <v xml:space="preserve"> </v>
      </c>
      <c r="C58" s="34">
        <f>Einzel_Meldung!K32</f>
        <v>0</v>
      </c>
      <c r="D58" s="34"/>
      <c r="E58" s="34" t="str">
        <f>Mannschaft_Meldung!D33&amp;" "&amp;Mannschaft_Meldung!E33</f>
        <v xml:space="preserve"> </v>
      </c>
      <c r="F58" s="34">
        <f>Mannschaft_Meldung!I33</f>
        <v>0</v>
      </c>
    </row>
    <row r="59" spans="1:6" x14ac:dyDescent="0.2">
      <c r="A59" s="34"/>
      <c r="B59" s="34" t="str">
        <f>Einzel_Meldung!G33&amp;" "&amp;Einzel_Meldung!H33</f>
        <v xml:space="preserve"> </v>
      </c>
      <c r="C59" s="34">
        <f>Einzel_Meldung!K33</f>
        <v>0</v>
      </c>
      <c r="D59" s="34"/>
      <c r="E59" s="34" t="str">
        <f>Mannschaft_Meldung!D34&amp;" "&amp;Mannschaft_Meldung!E34</f>
        <v xml:space="preserve"> </v>
      </c>
      <c r="F59" s="34">
        <f>Mannschaft_Meldung!I34</f>
        <v>0</v>
      </c>
    </row>
    <row r="60" spans="1:6" x14ac:dyDescent="0.2">
      <c r="A60" s="34"/>
      <c r="B60" s="34" t="str">
        <f>Einzel_Meldung!G34&amp;" "&amp;Einzel_Meldung!H34</f>
        <v xml:space="preserve"> </v>
      </c>
      <c r="C60" s="34">
        <f>Einzel_Meldung!K34</f>
        <v>0</v>
      </c>
      <c r="D60" s="34"/>
      <c r="E60" s="34" t="str">
        <f>Mannschaft_Meldung!D35&amp;" "&amp;Mannschaft_Meldung!E35</f>
        <v xml:space="preserve"> </v>
      </c>
      <c r="F60" s="34">
        <f>Mannschaft_Meldung!I35</f>
        <v>0</v>
      </c>
    </row>
    <row r="61" spans="1:6" x14ac:dyDescent="0.2">
      <c r="A61" s="34"/>
      <c r="B61" s="34" t="str">
        <f>Einzel_Meldung!G35&amp;" "&amp;Einzel_Meldung!H35</f>
        <v xml:space="preserve"> </v>
      </c>
      <c r="C61" s="34">
        <f>Einzel_Meldung!K35</f>
        <v>0</v>
      </c>
      <c r="D61" s="34"/>
      <c r="E61" s="34" t="str">
        <f>Mannschaft_Meldung!D36&amp;" "&amp;Mannschaft_Meldung!E36</f>
        <v xml:space="preserve"> </v>
      </c>
      <c r="F61" s="34">
        <f>Mannschaft_Meldung!I36</f>
        <v>0</v>
      </c>
    </row>
    <row r="62" spans="1:6" x14ac:dyDescent="0.2">
      <c r="A62" s="34"/>
      <c r="B62" s="34" t="str">
        <f>Einzel_Meldung!G36&amp;" "&amp;Einzel_Meldung!H36</f>
        <v xml:space="preserve"> </v>
      </c>
      <c r="C62" s="34">
        <f>Einzel_Meldung!K36</f>
        <v>0</v>
      </c>
      <c r="D62" s="34"/>
      <c r="E62" s="34" t="str">
        <f>Mannschaft_Meldung!D37&amp;" "&amp;Mannschaft_Meldung!E37</f>
        <v xml:space="preserve"> </v>
      </c>
      <c r="F62" s="34">
        <f>Mannschaft_Meldung!I37</f>
        <v>0</v>
      </c>
    </row>
    <row r="63" spans="1:6" x14ac:dyDescent="0.2">
      <c r="A63" s="34"/>
      <c r="B63" s="34" t="str">
        <f>Einzel_Meldung!G37&amp;" "&amp;Einzel_Meldung!H37</f>
        <v xml:space="preserve"> </v>
      </c>
      <c r="C63" s="34">
        <f>Einzel_Meldung!K37</f>
        <v>0</v>
      </c>
      <c r="D63" s="34"/>
      <c r="E63" s="34" t="str">
        <f>Mannschaft_Meldung!D38&amp;" "&amp;Mannschaft_Meldung!E38</f>
        <v xml:space="preserve"> </v>
      </c>
      <c r="F63" s="34">
        <f>Mannschaft_Meldung!I38</f>
        <v>0</v>
      </c>
    </row>
    <row r="64" spans="1:6" x14ac:dyDescent="0.2">
      <c r="A64" s="34"/>
      <c r="B64" s="34" t="str">
        <f>Einzel_Meldung!G38&amp;" "&amp;Einzel_Meldung!H38</f>
        <v xml:space="preserve"> </v>
      </c>
      <c r="C64" s="34">
        <f>Einzel_Meldung!K38</f>
        <v>0</v>
      </c>
      <c r="D64" s="34"/>
      <c r="E64" s="34" t="str">
        <f>Mannschaft_Meldung!D39&amp;" "&amp;Mannschaft_Meldung!E39</f>
        <v xml:space="preserve"> </v>
      </c>
      <c r="F64" s="34">
        <f>Mannschaft_Meldung!I39</f>
        <v>0</v>
      </c>
    </row>
    <row r="65" spans="1:6" x14ac:dyDescent="0.2">
      <c r="A65" s="34"/>
      <c r="B65" s="34" t="str">
        <f>Einzel_Meldung!G39&amp;" "&amp;Einzel_Meldung!H39</f>
        <v xml:space="preserve"> </v>
      </c>
      <c r="C65" s="34">
        <f>Einzel_Meldung!K39</f>
        <v>0</v>
      </c>
      <c r="D65" s="34"/>
      <c r="E65" s="34" t="str">
        <f>Mannschaft_Meldung!D40&amp;" "&amp;Mannschaft_Meldung!E40</f>
        <v xml:space="preserve"> </v>
      </c>
      <c r="F65" s="34">
        <f>Mannschaft_Meldung!I40</f>
        <v>0</v>
      </c>
    </row>
    <row r="66" spans="1:6" x14ac:dyDescent="0.2">
      <c r="A66" s="34"/>
      <c r="B66" s="34" t="str">
        <f>Einzel_Meldung!G40&amp;" "&amp;Einzel_Meldung!H40</f>
        <v xml:space="preserve"> </v>
      </c>
      <c r="C66" s="34">
        <f>Einzel_Meldung!K40</f>
        <v>0</v>
      </c>
      <c r="D66" s="34"/>
      <c r="E66" s="34" t="str">
        <f>Mannschaft_Meldung!D41&amp;" "&amp;Mannschaft_Meldung!E41</f>
        <v xml:space="preserve"> </v>
      </c>
      <c r="F66" s="34">
        <f>Mannschaft_Meldung!I41</f>
        <v>0</v>
      </c>
    </row>
    <row r="67" spans="1:6" x14ac:dyDescent="0.2">
      <c r="A67" s="34"/>
      <c r="B67" s="34" t="str">
        <f>Einzel_Meldung!G41&amp;" "&amp;Einzel_Meldung!H41</f>
        <v xml:space="preserve"> </v>
      </c>
      <c r="C67" s="34">
        <f>Einzel_Meldung!K41</f>
        <v>0</v>
      </c>
      <c r="D67" s="34"/>
      <c r="E67" s="34" t="str">
        <f>Mannschaft_Meldung!D42&amp;" "&amp;Mannschaft_Meldung!E42</f>
        <v xml:space="preserve"> </v>
      </c>
      <c r="F67" s="34">
        <f>Mannschaft_Meldung!I42</f>
        <v>0</v>
      </c>
    </row>
    <row r="68" spans="1:6" x14ac:dyDescent="0.2">
      <c r="A68" s="34"/>
      <c r="B68" s="34" t="str">
        <f>Einzel_Meldung!G42&amp;" "&amp;Einzel_Meldung!H42</f>
        <v xml:space="preserve"> </v>
      </c>
      <c r="C68" s="34">
        <f>Einzel_Meldung!K42</f>
        <v>0</v>
      </c>
      <c r="D68" s="34"/>
      <c r="E68" s="34" t="str">
        <f>Mannschaft_Meldung!D43&amp;" "&amp;Mannschaft_Meldung!E43</f>
        <v xml:space="preserve"> </v>
      </c>
      <c r="F68" s="34">
        <f>Mannschaft_Meldung!I43</f>
        <v>0</v>
      </c>
    </row>
    <row r="69" spans="1:6" x14ac:dyDescent="0.2">
      <c r="A69" s="34"/>
      <c r="B69" s="34" t="str">
        <f>Einzel_Meldung!G43&amp;" "&amp;Einzel_Meldung!H43</f>
        <v xml:space="preserve"> </v>
      </c>
      <c r="C69" s="34">
        <f>Einzel_Meldung!K43</f>
        <v>0</v>
      </c>
      <c r="D69" s="34"/>
      <c r="E69" s="34" t="str">
        <f>Mannschaft_Meldung!D44&amp;" "&amp;Mannschaft_Meldung!E44</f>
        <v xml:space="preserve"> </v>
      </c>
      <c r="F69" s="34">
        <f>Mannschaft_Meldung!I44</f>
        <v>0</v>
      </c>
    </row>
    <row r="70" spans="1:6" x14ac:dyDescent="0.2">
      <c r="A70" s="34"/>
      <c r="B70" s="34" t="str">
        <f>Einzel_Meldung!G44&amp;" "&amp;Einzel_Meldung!H44</f>
        <v xml:space="preserve"> </v>
      </c>
      <c r="C70" s="34">
        <f>Einzel_Meldung!K44</f>
        <v>0</v>
      </c>
      <c r="D70" s="34"/>
      <c r="E70" s="34" t="str">
        <f>Mannschaft_Meldung!D45&amp;" "&amp;Mannschaft_Meldung!E45</f>
        <v xml:space="preserve"> </v>
      </c>
      <c r="F70" s="34">
        <f>Mannschaft_Meldung!I45</f>
        <v>0</v>
      </c>
    </row>
    <row r="71" spans="1:6" x14ac:dyDescent="0.2">
      <c r="A71" s="34"/>
      <c r="B71" s="34" t="str">
        <f>Einzel_Meldung!G45&amp;" "&amp;Einzel_Meldung!H45</f>
        <v xml:space="preserve"> </v>
      </c>
      <c r="C71" s="34">
        <f>Einzel_Meldung!K45</f>
        <v>0</v>
      </c>
      <c r="D71" s="34"/>
      <c r="E71" s="34" t="str">
        <f>Mannschaft_Meldung!D46&amp;" "&amp;Mannschaft_Meldung!E46</f>
        <v xml:space="preserve"> </v>
      </c>
      <c r="F71" s="34">
        <f>Mannschaft_Meldung!I46</f>
        <v>0</v>
      </c>
    </row>
    <row r="72" spans="1:6" x14ac:dyDescent="0.2">
      <c r="A72" s="34"/>
      <c r="B72" s="34" t="str">
        <f>Einzel_Meldung!G46&amp;" "&amp;Einzel_Meldung!H46</f>
        <v xml:space="preserve"> </v>
      </c>
      <c r="C72" s="34">
        <f>Einzel_Meldung!K46</f>
        <v>0</v>
      </c>
      <c r="D72" s="34"/>
      <c r="E72" s="34" t="str">
        <f>Mannschaft_Meldung!D47&amp;" "&amp;Mannschaft_Meldung!E47</f>
        <v xml:space="preserve"> </v>
      </c>
      <c r="F72" s="34">
        <f>Mannschaft_Meldung!I47</f>
        <v>0</v>
      </c>
    </row>
    <row r="73" spans="1:6" x14ac:dyDescent="0.2">
      <c r="A73" s="34"/>
      <c r="B73" s="34" t="str">
        <f>Einzel_Meldung!G47&amp;" "&amp;Einzel_Meldung!H47</f>
        <v xml:space="preserve"> </v>
      </c>
      <c r="C73" s="34">
        <f>Einzel_Meldung!K47</f>
        <v>0</v>
      </c>
      <c r="D73" s="34"/>
      <c r="E73" s="34" t="str">
        <f>Mannschaft_Meldung!D48&amp;" "&amp;Mannschaft_Meldung!E48</f>
        <v xml:space="preserve"> </v>
      </c>
      <c r="F73" s="34">
        <f>Mannschaft_Meldung!I48</f>
        <v>0</v>
      </c>
    </row>
    <row r="74" spans="1:6" x14ac:dyDescent="0.2">
      <c r="A74" s="34"/>
      <c r="B74" s="34" t="str">
        <f>Einzel_Meldung!G48&amp;" "&amp;Einzel_Meldung!H48</f>
        <v xml:space="preserve"> </v>
      </c>
      <c r="C74" s="34">
        <f>Einzel_Meldung!K48</f>
        <v>0</v>
      </c>
      <c r="D74" s="34"/>
      <c r="E74" s="34" t="str">
        <f>Mannschaft_Meldung!D49&amp;" "&amp;Mannschaft_Meldung!E49</f>
        <v xml:space="preserve"> </v>
      </c>
      <c r="F74" s="34">
        <f>Mannschaft_Meldung!I49</f>
        <v>0</v>
      </c>
    </row>
    <row r="75" spans="1:6" x14ac:dyDescent="0.2">
      <c r="A75" s="34"/>
      <c r="B75" s="34" t="str">
        <f>Einzel_Meldung!G49&amp;" "&amp;Einzel_Meldung!H49</f>
        <v xml:space="preserve"> </v>
      </c>
      <c r="C75" s="34">
        <f>Einzel_Meldung!K49</f>
        <v>0</v>
      </c>
      <c r="D75" s="34"/>
      <c r="E75" s="34" t="str">
        <f>Mannschaft_Meldung!D50&amp;" "&amp;Mannschaft_Meldung!E50</f>
        <v xml:space="preserve"> </v>
      </c>
      <c r="F75" s="34">
        <f>Mannschaft_Meldung!I50</f>
        <v>0</v>
      </c>
    </row>
    <row r="76" spans="1:6" x14ac:dyDescent="0.2">
      <c r="A76" s="34"/>
      <c r="B76" s="34" t="str">
        <f>Einzel_Meldung!G50&amp;" "&amp;Einzel_Meldung!H50</f>
        <v xml:space="preserve"> </v>
      </c>
      <c r="C76" s="34">
        <f>Einzel_Meldung!K50</f>
        <v>0</v>
      </c>
      <c r="D76" s="160"/>
      <c r="E76" s="160"/>
      <c r="F76" s="160"/>
    </row>
    <row r="77" spans="1:6" x14ac:dyDescent="0.2">
      <c r="A77" s="34"/>
      <c r="B77" s="34" t="str">
        <f>Einzel_Meldung!G51&amp;" "&amp;Einzel_Meldung!H51</f>
        <v xml:space="preserve"> </v>
      </c>
      <c r="C77" s="34">
        <f>Einzel_Meldung!K51</f>
        <v>0</v>
      </c>
      <c r="D77" s="160"/>
      <c r="E77" s="160"/>
      <c r="F77" s="160"/>
    </row>
    <row r="78" spans="1:6" x14ac:dyDescent="0.2">
      <c r="A78" s="34"/>
      <c r="B78" s="34" t="str">
        <f>Einzel_Meldung!G52&amp;" "&amp;Einzel_Meldung!H52</f>
        <v xml:space="preserve"> </v>
      </c>
      <c r="C78" s="34">
        <f>Einzel_Meldung!K52</f>
        <v>0</v>
      </c>
      <c r="D78" s="160"/>
      <c r="E78" s="160"/>
      <c r="F78" s="160"/>
    </row>
    <row r="79" spans="1:6" x14ac:dyDescent="0.2">
      <c r="A79" s="34"/>
      <c r="B79" s="34" t="str">
        <f>Einzel_Meldung!G53&amp;" "&amp;Einzel_Meldung!H53</f>
        <v xml:space="preserve"> </v>
      </c>
      <c r="C79" s="34">
        <f>Einzel_Meldung!K53</f>
        <v>0</v>
      </c>
      <c r="D79" s="160"/>
      <c r="E79" s="160"/>
      <c r="F79" s="160"/>
    </row>
    <row r="80" spans="1:6" x14ac:dyDescent="0.2">
      <c r="A80" s="34"/>
      <c r="B80" s="34" t="str">
        <f>Einzel_Meldung!G54&amp;" "&amp;Einzel_Meldung!H54</f>
        <v xml:space="preserve"> </v>
      </c>
      <c r="C80" s="34">
        <f>Einzel_Meldung!K54</f>
        <v>0</v>
      </c>
      <c r="D80" s="160"/>
      <c r="E80" s="160"/>
      <c r="F80" s="160"/>
    </row>
    <row r="81" spans="1:6" x14ac:dyDescent="0.2">
      <c r="A81" s="34"/>
      <c r="B81" s="34" t="str">
        <f>Einzel_Meldung!G55&amp;" "&amp;Einzel_Meldung!H55</f>
        <v xml:space="preserve"> </v>
      </c>
      <c r="C81" s="34">
        <f>Einzel_Meldung!K55</f>
        <v>0</v>
      </c>
      <c r="D81" s="160"/>
      <c r="E81" s="160"/>
      <c r="F81" s="160"/>
    </row>
    <row r="82" spans="1:6" x14ac:dyDescent="0.2">
      <c r="A82" s="34"/>
      <c r="B82" s="34" t="str">
        <f>Einzel_Meldung!G56&amp;" "&amp;Einzel_Meldung!H56</f>
        <v xml:space="preserve"> </v>
      </c>
      <c r="C82" s="34">
        <f>Einzel_Meldung!K56</f>
        <v>0</v>
      </c>
      <c r="D82" s="160"/>
      <c r="E82" s="160"/>
      <c r="F82" s="160"/>
    </row>
    <row r="83" spans="1:6" x14ac:dyDescent="0.2">
      <c r="A83" s="34"/>
      <c r="B83" s="34" t="str">
        <f>Einzel_Meldung!G57&amp;" "&amp;Einzel_Meldung!H57</f>
        <v xml:space="preserve"> </v>
      </c>
      <c r="C83" s="34">
        <f>Einzel_Meldung!K57</f>
        <v>0</v>
      </c>
      <c r="D83" s="160"/>
      <c r="E83" s="160"/>
      <c r="F83" s="160"/>
    </row>
    <row r="84" spans="1:6" x14ac:dyDescent="0.2">
      <c r="A84" s="34"/>
      <c r="B84" s="34" t="str">
        <f>Einzel_Meldung!G58&amp;" "&amp;Einzel_Meldung!H58</f>
        <v xml:space="preserve"> </v>
      </c>
      <c r="C84" s="34">
        <f>Einzel_Meldung!K58</f>
        <v>0</v>
      </c>
      <c r="D84" s="160"/>
      <c r="E84" s="160"/>
      <c r="F84" s="160"/>
    </row>
    <row r="85" spans="1:6" x14ac:dyDescent="0.2">
      <c r="A85" s="34"/>
      <c r="B85" s="34" t="str">
        <f>Einzel_Meldung!G59&amp;" "&amp;Einzel_Meldung!H59</f>
        <v xml:space="preserve"> </v>
      </c>
      <c r="C85" s="34">
        <f>Einzel_Meldung!K59</f>
        <v>0</v>
      </c>
      <c r="D85" s="160"/>
      <c r="E85" s="160"/>
      <c r="F85" s="160"/>
    </row>
    <row r="86" spans="1:6" x14ac:dyDescent="0.2">
      <c r="A86" s="34"/>
      <c r="B86" s="34" t="str">
        <f>Einzel_Meldung!G60&amp;" "&amp;Einzel_Meldung!H60</f>
        <v xml:space="preserve"> </v>
      </c>
      <c r="C86" s="34">
        <f>Einzel_Meldung!K60</f>
        <v>0</v>
      </c>
      <c r="D86" s="160"/>
      <c r="E86" s="160"/>
      <c r="F86" s="160"/>
    </row>
    <row r="87" spans="1:6" x14ac:dyDescent="0.2">
      <c r="A87" s="34"/>
      <c r="B87" s="34" t="str">
        <f>Einzel_Meldung!G61&amp;" "&amp;Einzel_Meldung!H61</f>
        <v xml:space="preserve"> </v>
      </c>
      <c r="C87" s="34">
        <f>Einzel_Meldung!K61</f>
        <v>0</v>
      </c>
      <c r="D87" s="160"/>
      <c r="E87" s="160"/>
      <c r="F87" s="160"/>
    </row>
    <row r="88" spans="1:6" x14ac:dyDescent="0.2">
      <c r="A88" s="34"/>
      <c r="B88" s="34" t="str">
        <f>Einzel_Meldung!G62&amp;" "&amp;Einzel_Meldung!H62</f>
        <v xml:space="preserve"> </v>
      </c>
      <c r="C88" s="34">
        <f>Einzel_Meldung!K62</f>
        <v>0</v>
      </c>
      <c r="D88" s="160"/>
      <c r="E88" s="160"/>
      <c r="F88" s="160"/>
    </row>
    <row r="89" spans="1:6" x14ac:dyDescent="0.2">
      <c r="A89" s="160"/>
      <c r="B89" s="160"/>
      <c r="C89" s="160"/>
      <c r="D89" s="160"/>
      <c r="E89" s="160"/>
      <c r="F89" s="160"/>
    </row>
    <row r="90" spans="1:6" x14ac:dyDescent="0.2">
      <c r="A90" s="160"/>
      <c r="B90" s="160"/>
      <c r="C90" s="160"/>
      <c r="D90" s="160"/>
      <c r="E90" s="160"/>
      <c r="F90" s="160"/>
    </row>
    <row r="91" spans="1:6" x14ac:dyDescent="0.2">
      <c r="A91" s="160"/>
      <c r="B91" s="160"/>
      <c r="C91" s="160"/>
      <c r="D91" s="160"/>
      <c r="E91" s="160"/>
      <c r="F91" s="160"/>
    </row>
    <row r="92" spans="1:6" x14ac:dyDescent="0.2">
      <c r="A92" s="160"/>
      <c r="B92" s="160"/>
      <c r="C92" s="160"/>
      <c r="D92" s="160"/>
      <c r="E92" s="160"/>
      <c r="F92" s="160"/>
    </row>
    <row r="93" spans="1:6" x14ac:dyDescent="0.2">
      <c r="A93" s="160"/>
      <c r="B93" s="160"/>
      <c r="C93" s="160"/>
      <c r="D93" s="160"/>
      <c r="E93" s="160"/>
      <c r="F93" s="160"/>
    </row>
    <row r="94" spans="1:6" x14ac:dyDescent="0.2">
      <c r="A94" s="160"/>
      <c r="B94" s="160"/>
      <c r="C94" s="160"/>
      <c r="D94" s="160"/>
      <c r="E94" s="160"/>
      <c r="F94" s="160"/>
    </row>
    <row r="95" spans="1:6" x14ac:dyDescent="0.2">
      <c r="A95" s="160"/>
      <c r="B95" s="160"/>
      <c r="C95" s="160"/>
      <c r="D95" s="160"/>
      <c r="E95" s="160"/>
      <c r="F95" s="160"/>
    </row>
    <row r="96" spans="1:6" x14ac:dyDescent="0.2">
      <c r="A96" s="160"/>
      <c r="B96" s="160"/>
      <c r="C96" s="160"/>
      <c r="D96" s="160"/>
      <c r="E96" s="160"/>
      <c r="F96" s="160"/>
    </row>
    <row r="97" spans="1:6" x14ac:dyDescent="0.2">
      <c r="A97" s="160"/>
      <c r="B97" s="160"/>
      <c r="C97" s="160"/>
      <c r="D97" s="160"/>
      <c r="E97" s="160"/>
      <c r="F97" s="160"/>
    </row>
    <row r="98" spans="1:6" x14ac:dyDescent="0.2">
      <c r="A98" s="160"/>
      <c r="B98" s="160"/>
      <c r="C98" s="160"/>
      <c r="D98" s="160"/>
      <c r="E98" s="160"/>
      <c r="F98" s="160"/>
    </row>
    <row r="99" spans="1:6" x14ac:dyDescent="0.2">
      <c r="A99" s="160"/>
      <c r="B99" s="160"/>
      <c r="C99" s="160"/>
      <c r="D99" s="160"/>
      <c r="E99" s="160"/>
      <c r="F99" s="160"/>
    </row>
    <row r="100" spans="1:6" x14ac:dyDescent="0.2">
      <c r="A100" s="160"/>
      <c r="B100" s="160"/>
      <c r="C100" s="160"/>
      <c r="D100" s="160"/>
      <c r="E100" s="160"/>
      <c r="F100" s="160"/>
    </row>
    <row r="101" spans="1:6" x14ac:dyDescent="0.2">
      <c r="A101" s="160"/>
      <c r="B101" s="160"/>
      <c r="C101" s="160"/>
      <c r="D101" s="160"/>
      <c r="E101" s="160"/>
      <c r="F101" s="160"/>
    </row>
    <row r="102" spans="1:6" x14ac:dyDescent="0.2">
      <c r="A102" s="160"/>
      <c r="B102" s="160"/>
      <c r="C102" s="160"/>
      <c r="D102" s="160"/>
      <c r="E102" s="160"/>
      <c r="F102" s="160"/>
    </row>
    <row r="103" spans="1:6" x14ac:dyDescent="0.2">
      <c r="A103" s="160"/>
      <c r="B103" s="160"/>
      <c r="C103" s="160"/>
      <c r="D103" s="160"/>
      <c r="E103" s="160"/>
      <c r="F103" s="160"/>
    </row>
    <row r="104" spans="1:6" x14ac:dyDescent="0.2">
      <c r="A104" s="160"/>
      <c r="B104" s="160"/>
      <c r="C104" s="160"/>
      <c r="D104" s="160"/>
      <c r="E104" s="160"/>
      <c r="F104" s="160"/>
    </row>
    <row r="105" spans="1:6" x14ac:dyDescent="0.2">
      <c r="A105" s="160"/>
      <c r="B105" s="160"/>
      <c r="C105" s="160"/>
      <c r="D105" s="160"/>
      <c r="E105" s="160"/>
      <c r="F105" s="160"/>
    </row>
    <row r="106" spans="1:6" x14ac:dyDescent="0.2">
      <c r="A106" s="160"/>
      <c r="B106" s="160"/>
      <c r="C106" s="160"/>
      <c r="D106" s="160"/>
      <c r="E106" s="160"/>
      <c r="F106" s="160"/>
    </row>
    <row r="107" spans="1:6" x14ac:dyDescent="0.2">
      <c r="A107" s="160"/>
      <c r="B107" s="160"/>
      <c r="C107" s="160"/>
      <c r="D107" s="160"/>
      <c r="E107" s="160"/>
      <c r="F107" s="160"/>
    </row>
    <row r="108" spans="1:6" x14ac:dyDescent="0.2">
      <c r="A108" s="160"/>
      <c r="B108" s="160"/>
      <c r="C108" s="160"/>
      <c r="D108" s="160"/>
      <c r="E108" s="160"/>
      <c r="F108" s="160"/>
    </row>
    <row r="109" spans="1:6" x14ac:dyDescent="0.2">
      <c r="A109" s="160"/>
      <c r="B109" s="160"/>
      <c r="C109" s="160"/>
      <c r="D109" s="160"/>
      <c r="E109" s="160"/>
      <c r="F109" s="160"/>
    </row>
    <row r="110" spans="1:6" x14ac:dyDescent="0.2">
      <c r="A110" s="160"/>
      <c r="B110" s="160"/>
      <c r="C110" s="160"/>
      <c r="D110" s="160"/>
      <c r="E110" s="160"/>
      <c r="F110" s="160"/>
    </row>
    <row r="111" spans="1:6" x14ac:dyDescent="0.2">
      <c r="A111" s="160"/>
      <c r="B111" s="160"/>
      <c r="C111" s="160"/>
      <c r="D111" s="160"/>
      <c r="E111" s="160"/>
      <c r="F111" s="160"/>
    </row>
    <row r="112" spans="1:6" x14ac:dyDescent="0.2">
      <c r="A112" s="160"/>
      <c r="B112" s="160"/>
      <c r="C112" s="160"/>
      <c r="D112" s="160"/>
      <c r="E112" s="160"/>
      <c r="F112" s="160"/>
    </row>
    <row r="113" spans="1:6" x14ac:dyDescent="0.2">
      <c r="A113" s="160"/>
      <c r="B113" s="160"/>
      <c r="C113" s="160"/>
      <c r="D113" s="160"/>
      <c r="E113" s="160"/>
      <c r="F113" s="160"/>
    </row>
    <row r="114" spans="1:6" x14ac:dyDescent="0.2">
      <c r="A114" s="160"/>
      <c r="B114" s="160"/>
      <c r="C114" s="160"/>
      <c r="D114" s="160"/>
      <c r="E114" s="160"/>
      <c r="F114" s="160"/>
    </row>
    <row r="115" spans="1:6" x14ac:dyDescent="0.2">
      <c r="A115" s="160"/>
      <c r="B115" s="160"/>
      <c r="C115" s="160"/>
      <c r="D115" s="160"/>
      <c r="E115" s="160"/>
      <c r="F115" s="160"/>
    </row>
    <row r="116" spans="1:6" x14ac:dyDescent="0.2">
      <c r="A116" s="160"/>
      <c r="B116" s="160"/>
      <c r="C116" s="160"/>
      <c r="D116" s="160"/>
      <c r="E116" s="160"/>
      <c r="F116" s="160"/>
    </row>
    <row r="117" spans="1:6" x14ac:dyDescent="0.2">
      <c r="A117" s="160"/>
      <c r="B117" s="160"/>
      <c r="C117" s="160"/>
      <c r="D117" s="160"/>
      <c r="E117" s="160"/>
      <c r="F117" s="160"/>
    </row>
  </sheetData>
  <sheetProtection selectLockedCells="1" selectUnlockedCells="1"/>
  <autoFilter ref="A29:F117"/>
  <mergeCells count="2">
    <mergeCell ref="B1:C1"/>
    <mergeCell ref="D1:E1"/>
  </mergeCells>
  <phoneticPr fontId="20" type="noConversion"/>
  <conditionalFormatting sqref="F30:F75">
    <cfRule type="cellIs" dxfId="18" priority="1" stopIfTrue="1" operator="lessThan">
      <formula>4</formula>
    </cfRule>
    <cfRule type="cellIs" dxfId="17" priority="2" stopIfTrue="1" operator="greaterThan">
      <formula>5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tabSelected="1" workbookViewId="0">
      <selection activeCell="D9" sqref="D9"/>
    </sheetView>
  </sheetViews>
  <sheetFormatPr baseColWidth="10" defaultColWidth="0" defaultRowHeight="12.75" zeroHeight="1" x14ac:dyDescent="0.2"/>
  <cols>
    <col min="1" max="1" width="15.140625" style="99" customWidth="1"/>
    <col min="2" max="2" width="20.42578125" style="99" bestFit="1" customWidth="1"/>
    <col min="3" max="4" width="14.7109375" style="99" customWidth="1"/>
    <col min="5" max="5" width="22.28515625" style="99" customWidth="1"/>
    <col min="6" max="6" width="16.5703125" style="99" customWidth="1"/>
    <col min="7" max="7" width="18.5703125" style="99" customWidth="1"/>
    <col min="8" max="8" width="14.85546875" style="99" customWidth="1"/>
    <col min="9" max="9" width="15.85546875" style="99" customWidth="1"/>
    <col min="10" max="16384" width="11.42578125" style="99" hidden="1"/>
  </cols>
  <sheetData>
    <row r="1" spans="1:9" x14ac:dyDescent="0.2">
      <c r="A1" s="201"/>
      <c r="B1" s="201"/>
      <c r="C1" s="201"/>
      <c r="D1" s="201"/>
      <c r="E1" s="201"/>
      <c r="F1" s="201"/>
      <c r="G1" s="201"/>
      <c r="H1" s="201"/>
      <c r="I1" s="201"/>
    </row>
    <row r="2" spans="1:9" x14ac:dyDescent="0.2">
      <c r="A2" s="201"/>
      <c r="B2" s="201" t="s">
        <v>71</v>
      </c>
      <c r="C2" s="233" t="s">
        <v>182</v>
      </c>
      <c r="D2" s="233"/>
      <c r="E2" s="201"/>
      <c r="F2" s="201"/>
      <c r="G2" s="201"/>
      <c r="H2" s="201"/>
      <c r="I2" s="201"/>
    </row>
    <row r="3" spans="1:9" x14ac:dyDescent="0.2">
      <c r="A3" s="201"/>
      <c r="B3" s="201"/>
      <c r="C3" s="201"/>
      <c r="D3" s="201"/>
      <c r="E3" s="201"/>
      <c r="F3" s="201"/>
      <c r="G3" s="201"/>
      <c r="H3" s="201"/>
      <c r="I3" s="201"/>
    </row>
    <row r="4" spans="1:9" x14ac:dyDescent="0.2">
      <c r="A4" s="199" t="s">
        <v>71</v>
      </c>
      <c r="B4" s="200" t="s">
        <v>1041</v>
      </c>
      <c r="C4" s="200" t="s">
        <v>72</v>
      </c>
      <c r="D4" s="200" t="s">
        <v>86</v>
      </c>
      <c r="E4" s="200" t="s">
        <v>95</v>
      </c>
      <c r="F4" s="200" t="s">
        <v>87</v>
      </c>
      <c r="G4" s="200" t="s">
        <v>88</v>
      </c>
      <c r="H4" s="200" t="s">
        <v>90</v>
      </c>
      <c r="I4" s="200" t="s">
        <v>89</v>
      </c>
    </row>
    <row r="5" spans="1:9" x14ac:dyDescent="0.2">
      <c r="A5" s="190" t="str">
        <f>Einzel_Meldung!C2</f>
        <v>Weserbergland</v>
      </c>
      <c r="B5" s="191" t="s">
        <v>1042</v>
      </c>
      <c r="C5" s="195"/>
      <c r="D5" s="195"/>
      <c r="E5" s="198"/>
      <c r="F5" s="198"/>
      <c r="G5" s="198"/>
      <c r="H5" s="198"/>
      <c r="I5" s="198"/>
    </row>
    <row r="6" spans="1:9" x14ac:dyDescent="0.2">
      <c r="A6" s="190" t="str">
        <f>Einzel_Meldung!C2</f>
        <v>Weserbergland</v>
      </c>
      <c r="B6" s="192" t="s">
        <v>1038</v>
      </c>
      <c r="C6" s="196" t="s">
        <v>1052</v>
      </c>
      <c r="D6" s="196" t="s">
        <v>1053</v>
      </c>
      <c r="E6" s="193"/>
      <c r="F6" s="193"/>
      <c r="G6" s="197" t="s">
        <v>1054</v>
      </c>
      <c r="H6" s="197">
        <v>1785243702</v>
      </c>
      <c r="I6" s="197"/>
    </row>
    <row r="7" spans="1:9" x14ac:dyDescent="0.2">
      <c r="A7" s="194" t="str">
        <f>Einzel_Meldung!C2</f>
        <v>Weserbergland</v>
      </c>
      <c r="B7" s="191" t="s">
        <v>1038</v>
      </c>
      <c r="C7" s="195" t="s">
        <v>1055</v>
      </c>
      <c r="D7" s="195" t="s">
        <v>1056</v>
      </c>
      <c r="E7" s="193"/>
      <c r="F7" s="193"/>
      <c r="G7" s="198" t="s">
        <v>1057</v>
      </c>
      <c r="H7" s="198">
        <v>1723739486</v>
      </c>
      <c r="I7" s="198"/>
    </row>
    <row r="8" spans="1:9" x14ac:dyDescent="0.2">
      <c r="A8" s="190" t="str">
        <f>Einzel_Meldung!C2</f>
        <v>Weserbergland</v>
      </c>
      <c r="B8" s="192" t="s">
        <v>1039</v>
      </c>
      <c r="C8" s="196"/>
      <c r="D8" s="196"/>
      <c r="E8" s="197"/>
      <c r="F8" s="197"/>
      <c r="G8" s="197"/>
      <c r="H8" s="197"/>
      <c r="I8" s="197"/>
    </row>
    <row r="9" spans="1:9" x14ac:dyDescent="0.2">
      <c r="A9" s="190" t="str">
        <f>Einzel_Meldung!C2</f>
        <v>Weserbergland</v>
      </c>
      <c r="B9" s="191" t="s">
        <v>1040</v>
      </c>
      <c r="C9" s="195"/>
      <c r="D9" s="195"/>
      <c r="E9" s="193"/>
      <c r="F9" s="193"/>
      <c r="G9" s="198"/>
      <c r="H9" s="198"/>
      <c r="I9" s="198"/>
    </row>
    <row r="10" spans="1:9" x14ac:dyDescent="0.2">
      <c r="A10" s="202" t="str">
        <f>Einzel_Meldung!C2</f>
        <v>Weserbergland</v>
      </c>
      <c r="B10" s="203" t="s">
        <v>1040</v>
      </c>
      <c r="C10" s="204"/>
      <c r="D10" s="204"/>
      <c r="E10" s="205"/>
      <c r="F10" s="205"/>
      <c r="G10" s="206"/>
      <c r="H10" s="206"/>
      <c r="I10" s="206"/>
    </row>
    <row r="11" spans="1:9" x14ac:dyDescent="0.2">
      <c r="A11" s="201"/>
      <c r="B11" s="201"/>
      <c r="C11" s="201"/>
      <c r="D11" s="201"/>
      <c r="E11" s="201"/>
      <c r="F11" s="201"/>
      <c r="G11" s="201"/>
      <c r="H11" s="201"/>
      <c r="I11" s="201"/>
    </row>
    <row r="12" spans="1:9" x14ac:dyDescent="0.2">
      <c r="A12" s="201"/>
      <c r="B12" s="201"/>
      <c r="C12" s="201"/>
      <c r="D12" s="201"/>
      <c r="E12" s="201"/>
      <c r="F12" s="201"/>
      <c r="G12" s="201"/>
      <c r="H12" s="201"/>
      <c r="I12" s="201"/>
    </row>
    <row r="13" spans="1:9" x14ac:dyDescent="0.2">
      <c r="A13" s="201"/>
      <c r="B13" s="201"/>
      <c r="C13" s="201"/>
      <c r="D13" s="201"/>
      <c r="E13" s="201"/>
      <c r="F13" s="201"/>
      <c r="G13" s="201"/>
      <c r="H13" s="201"/>
      <c r="I13" s="201"/>
    </row>
    <row r="14" spans="1:9" x14ac:dyDescent="0.2">
      <c r="A14" s="207" t="s">
        <v>1043</v>
      </c>
      <c r="B14" s="201"/>
      <c r="C14" s="201"/>
      <c r="D14" s="201"/>
      <c r="E14" s="201"/>
      <c r="F14" s="201"/>
      <c r="G14" s="201"/>
      <c r="H14" s="201"/>
      <c r="I14" s="201"/>
    </row>
    <row r="15" spans="1:9" x14ac:dyDescent="0.2">
      <c r="A15" s="235" t="s">
        <v>1044</v>
      </c>
      <c r="B15" s="235"/>
      <c r="C15" s="235"/>
      <c r="D15" s="235"/>
      <c r="E15" s="235"/>
      <c r="F15" s="235"/>
      <c r="G15" s="235"/>
      <c r="H15" s="235"/>
      <c r="I15" s="235"/>
    </row>
    <row r="16" spans="1:9" x14ac:dyDescent="0.2">
      <c r="A16" s="208"/>
      <c r="B16" s="208"/>
      <c r="C16" s="208"/>
      <c r="D16" s="208"/>
      <c r="E16" s="208"/>
      <c r="F16" s="208"/>
      <c r="G16" s="208"/>
      <c r="H16" s="208"/>
      <c r="I16" s="208"/>
    </row>
    <row r="17" spans="1:9" x14ac:dyDescent="0.2">
      <c r="A17" s="209" t="s">
        <v>1045</v>
      </c>
      <c r="B17" s="208"/>
      <c r="C17" s="208"/>
      <c r="D17" s="208"/>
      <c r="E17" s="208"/>
      <c r="F17" s="208"/>
      <c r="G17" s="208"/>
      <c r="H17" s="208"/>
      <c r="I17" s="208"/>
    </row>
    <row r="18" spans="1:9" ht="26.45" customHeight="1" x14ac:dyDescent="0.2">
      <c r="A18" s="234" t="s">
        <v>1048</v>
      </c>
      <c r="B18" s="234"/>
      <c r="C18" s="234"/>
      <c r="D18" s="234"/>
      <c r="E18" s="234"/>
      <c r="F18" s="234"/>
      <c r="G18" s="234"/>
      <c r="H18" s="234"/>
      <c r="I18" s="234"/>
    </row>
    <row r="19" spans="1:9" x14ac:dyDescent="0.2">
      <c r="A19" s="208"/>
      <c r="B19" s="208"/>
      <c r="C19" s="208"/>
      <c r="D19" s="208"/>
      <c r="E19" s="208"/>
      <c r="F19" s="208"/>
      <c r="G19" s="208"/>
      <c r="H19" s="208"/>
      <c r="I19" s="208"/>
    </row>
    <row r="20" spans="1:9" x14ac:dyDescent="0.2">
      <c r="A20" s="209" t="s">
        <v>1039</v>
      </c>
      <c r="B20" s="208"/>
      <c r="C20" s="208"/>
      <c r="D20" s="208"/>
      <c r="E20" s="208"/>
      <c r="F20" s="208"/>
      <c r="G20" s="208"/>
      <c r="H20" s="208"/>
      <c r="I20" s="208"/>
    </row>
    <row r="21" spans="1:9" x14ac:dyDescent="0.2">
      <c r="A21" s="235" t="s">
        <v>1046</v>
      </c>
      <c r="B21" s="235"/>
      <c r="C21" s="235"/>
      <c r="D21" s="235"/>
      <c r="E21" s="235"/>
      <c r="F21" s="235"/>
      <c r="G21" s="235"/>
      <c r="H21" s="235"/>
      <c r="I21" s="235"/>
    </row>
    <row r="22" spans="1:9" x14ac:dyDescent="0.2">
      <c r="A22" s="201"/>
      <c r="B22" s="201"/>
      <c r="C22" s="201"/>
      <c r="D22" s="201"/>
      <c r="E22" s="201"/>
      <c r="F22" s="201"/>
      <c r="G22" s="201"/>
      <c r="H22" s="201"/>
      <c r="I22" s="201"/>
    </row>
    <row r="23" spans="1:9" hidden="1" x14ac:dyDescent="0.2"/>
  </sheetData>
  <sheetProtection password="91A4" sheet="1" objects="1" scenarios="1" selectLockedCells="1"/>
  <mergeCells count="4">
    <mergeCell ref="C2:D2"/>
    <mergeCell ref="A18:I18"/>
    <mergeCell ref="A15:I15"/>
    <mergeCell ref="A21:I21"/>
  </mergeCells>
  <dataValidations count="1">
    <dataValidation type="list" showInputMessage="1" showErrorMessage="1" error="LV auswählen" prompt="Bezirk auswählen" sqref="C2:D2">
      <formula1>bezirk</formula1>
    </dataValidation>
  </dataValidations>
  <pageMargins left="0.7" right="0.7" top="0.78740157499999996" bottom="0.78740157499999996" header="0.3" footer="0.3"/>
  <pageSetup paperSize="9" scale="8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92D050"/>
    <pageSetUpPr fitToPage="1"/>
  </sheetPr>
  <dimension ref="A1:R3"/>
  <sheetViews>
    <sheetView showGridLines="0" zoomScale="70" zoomScaleNormal="70" workbookViewId="0">
      <selection activeCell="A3" sqref="A3"/>
    </sheetView>
  </sheetViews>
  <sheetFormatPr baseColWidth="10" defaultColWidth="11.42578125" defaultRowHeight="12.75" x14ac:dyDescent="0.2"/>
  <cols>
    <col min="1" max="1" width="7.7109375" style="17" customWidth="1"/>
    <col min="2" max="2" width="22.85546875" style="17" customWidth="1"/>
    <col min="3" max="3" width="24.5703125" style="17" customWidth="1"/>
    <col min="4" max="4" width="17.5703125" style="17" customWidth="1"/>
    <col min="5" max="5" width="12.42578125" style="17" customWidth="1"/>
    <col min="6" max="6" width="43.85546875" style="17" customWidth="1"/>
    <col min="7" max="7" width="19.5703125" style="17" customWidth="1"/>
    <col min="8" max="8" width="19.28515625" style="18" customWidth="1"/>
    <col min="9" max="10" width="12.7109375" style="18" customWidth="1"/>
    <col min="11" max="11" width="12.7109375" style="17" customWidth="1"/>
    <col min="12" max="12" width="18.28515625" style="17" customWidth="1"/>
    <col min="13" max="13" width="18.140625" style="17" customWidth="1"/>
    <col min="14" max="14" width="19.42578125" style="17" customWidth="1"/>
    <col min="15" max="15" width="13" style="17" customWidth="1"/>
    <col min="16" max="16" width="18.5703125" style="17" customWidth="1"/>
    <col min="17" max="17" width="18" style="17" customWidth="1"/>
    <col min="18" max="18" width="19.85546875" style="17" customWidth="1"/>
    <col min="19" max="16384" width="11.42578125" style="17"/>
  </cols>
  <sheetData>
    <row r="1" spans="1:18" ht="104.25" customHeight="1" x14ac:dyDescent="0.2">
      <c r="A1" s="25"/>
      <c r="B1" s="25"/>
      <c r="C1" s="240" t="s">
        <v>92</v>
      </c>
      <c r="D1" s="241"/>
      <c r="E1" s="241"/>
      <c r="F1" s="241"/>
      <c r="G1" s="241"/>
      <c r="H1" s="241"/>
      <c r="I1" s="241"/>
      <c r="J1" s="241"/>
      <c r="K1" s="242"/>
      <c r="L1" s="236" t="s">
        <v>1033</v>
      </c>
      <c r="M1" s="237"/>
      <c r="N1" s="237"/>
      <c r="O1" s="238"/>
      <c r="P1" s="239" t="s">
        <v>1034</v>
      </c>
      <c r="Q1" s="239"/>
      <c r="R1" s="239"/>
    </row>
    <row r="2" spans="1:18" s="21" customFormat="1" ht="38.25" x14ac:dyDescent="0.2">
      <c r="A2" s="19" t="s">
        <v>91</v>
      </c>
      <c r="B2" s="19" t="s">
        <v>93</v>
      </c>
      <c r="C2" s="19" t="s">
        <v>94</v>
      </c>
      <c r="D2" s="19" t="s">
        <v>72</v>
      </c>
      <c r="E2" s="19" t="s">
        <v>86</v>
      </c>
      <c r="F2" s="19" t="s">
        <v>95</v>
      </c>
      <c r="G2" s="19" t="s">
        <v>87</v>
      </c>
      <c r="H2" s="20" t="s">
        <v>88</v>
      </c>
      <c r="I2" s="20" t="s">
        <v>90</v>
      </c>
      <c r="J2" s="20" t="s">
        <v>89</v>
      </c>
      <c r="K2" s="19" t="s">
        <v>96</v>
      </c>
      <c r="L2" s="19" t="s">
        <v>72</v>
      </c>
      <c r="M2" s="19" t="s">
        <v>86</v>
      </c>
      <c r="N2" s="20" t="s">
        <v>88</v>
      </c>
      <c r="O2" s="20" t="s">
        <v>90</v>
      </c>
      <c r="P2" s="19" t="s">
        <v>72</v>
      </c>
      <c r="Q2" s="19" t="s">
        <v>86</v>
      </c>
      <c r="R2" s="20" t="s">
        <v>90</v>
      </c>
    </row>
    <row r="3" spans="1:18" ht="20.25" customHeight="1" x14ac:dyDescent="0.2">
      <c r="A3" s="22" t="str">
        <f>Einzel_Meldung!$F$2</f>
        <v>WB</v>
      </c>
      <c r="B3" s="23"/>
      <c r="C3" s="23"/>
      <c r="D3" s="23"/>
      <c r="E3" s="23"/>
      <c r="F3" s="23"/>
      <c r="G3" s="23"/>
      <c r="H3" s="37"/>
      <c r="I3" s="23"/>
      <c r="J3" s="23"/>
      <c r="K3" s="23"/>
      <c r="L3" s="23"/>
      <c r="M3" s="23"/>
      <c r="N3" s="24"/>
      <c r="O3" s="23"/>
      <c r="P3" s="23"/>
      <c r="Q3" s="23"/>
      <c r="R3" s="23"/>
    </row>
  </sheetData>
  <sheetProtection formatColumns="0" selectLockedCells="1"/>
  <mergeCells count="3">
    <mergeCell ref="L1:O1"/>
    <mergeCell ref="P1:R1"/>
    <mergeCell ref="C1:K1"/>
  </mergeCells>
  <phoneticPr fontId="20" type="noConversion"/>
  <dataValidations count="1">
    <dataValidation type="list" showErrorMessage="1" errorTitle="Falsche Eingabe" error="Entweder &quot;J&quot; für Jugend oder &quot;Bez&quot; für Bezirk eingeben!" sqref="B3">
      <formula1>"J,Bezirk"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scale="48" firstPageNumber="0" orientation="landscape" horizontalDpi="300" verticalDpi="300" r:id="rId1"/>
  <headerFooter alignWithMargins="0">
    <oddHeader>&amp;C&amp;14LM2008 Meppen &amp;A</oddHeader>
    <oddFooter xml:space="preserve">&amp;L&amp;8 &amp;F / &amp;A&amp;R&amp;8&amp;P / &amp;N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BH65536"/>
  <sheetViews>
    <sheetView showGridLines="0" zoomScale="85" zoomScaleNormal="85" workbookViewId="0">
      <pane xSplit="8" ySplit="3" topLeftCell="I4" activePane="bottomRight" state="frozen"/>
      <selection activeCell="A2" sqref="A2:B2"/>
      <selection pane="topRight" activeCell="A2" sqref="A2:B2"/>
      <selection pane="bottomLeft" activeCell="A2" sqref="A2:B2"/>
      <selection pane="bottomRight" activeCell="F4" sqref="F4"/>
    </sheetView>
  </sheetViews>
  <sheetFormatPr baseColWidth="10" defaultColWidth="11.42578125" defaultRowHeight="12.75" zeroHeight="1" outlineLevelCol="1" x14ac:dyDescent="0.2"/>
  <cols>
    <col min="1" max="1" width="3.28515625" style="9" customWidth="1"/>
    <col min="2" max="2" width="12.28515625" style="9" bestFit="1" customWidth="1"/>
    <col min="3" max="3" width="10.28515625" style="9" bestFit="1" customWidth="1"/>
    <col min="4" max="4" width="10.140625" style="9" customWidth="1" outlineLevel="1"/>
    <col min="5" max="5" width="8" style="9" customWidth="1" outlineLevel="1"/>
    <col min="6" max="6" width="20.140625" style="9" customWidth="1" outlineLevel="1"/>
    <col min="7" max="7" width="8.42578125" style="9" customWidth="1" outlineLevel="1"/>
    <col min="8" max="9" width="7.85546875" style="9" customWidth="1" outlineLevel="1"/>
    <col min="10" max="10" width="21.42578125" style="9" customWidth="1" outlineLevel="1"/>
    <col min="11" max="11" width="4.7109375" style="9" hidden="1" customWidth="1" outlineLevel="1"/>
    <col min="12" max="12" width="4.42578125" style="135" customWidth="1" collapsed="1"/>
    <col min="13" max="13" width="7.85546875" style="41" customWidth="1" outlineLevel="1"/>
    <col min="14" max="14" width="7.85546875" style="130" customWidth="1" outlineLevel="1"/>
    <col min="15" max="19" width="7.85546875" style="41" customWidth="1" outlineLevel="1"/>
    <col min="20" max="20" width="7.85546875" style="133" customWidth="1" outlineLevel="1"/>
    <col min="21" max="24" width="7.85546875" style="41" customWidth="1" outlineLevel="1"/>
    <col min="25" max="25" width="11.140625" style="9" customWidth="1" outlineLevel="1"/>
    <col min="26" max="26" width="11.42578125" style="188" customWidth="1"/>
    <col min="27" max="33" width="8.140625" style="99" hidden="1" customWidth="1" outlineLevel="1"/>
    <col min="34" max="34" width="8.140625" style="155" hidden="1" customWidth="1" outlineLevel="1"/>
    <col min="35" max="35" width="25.28515625" style="99" hidden="1" customWidth="1" outlineLevel="1"/>
    <col min="36" max="41" width="8.140625" style="158" hidden="1" customWidth="1" outlineLevel="1"/>
    <col min="42" max="42" width="9.85546875" style="99" hidden="1" customWidth="1" outlineLevel="1"/>
    <col min="43" max="43" width="11.42578125" style="99" hidden="1" customWidth="1" outlineLevel="1"/>
    <col min="44" max="44" width="11.42578125" style="188" customWidth="1" collapsed="1"/>
    <col min="45" max="59" width="3.85546875" style="99" hidden="1" customWidth="1" outlineLevel="1"/>
    <col min="60" max="60" width="11.42578125" style="188" customWidth="1" collapsed="1"/>
    <col min="61" max="16384" width="11.42578125" style="99"/>
  </cols>
  <sheetData>
    <row r="1" spans="1:60" s="118" customFormat="1" ht="13.5" customHeight="1" x14ac:dyDescent="0.2">
      <c r="A1" s="117" t="s">
        <v>1049</v>
      </c>
      <c r="B1" s="117"/>
      <c r="C1" s="117"/>
      <c r="D1" s="117"/>
      <c r="E1" s="117"/>
      <c r="F1" s="117"/>
      <c r="G1" s="117"/>
      <c r="H1" s="117"/>
      <c r="K1" s="243"/>
      <c r="L1" s="119"/>
      <c r="M1" s="244" t="s">
        <v>1025</v>
      </c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6"/>
      <c r="AA1" s="118" t="s">
        <v>768</v>
      </c>
      <c r="AH1" s="153"/>
      <c r="AJ1" s="156"/>
      <c r="AK1" s="156"/>
      <c r="AL1" s="156"/>
      <c r="AM1" s="156"/>
      <c r="AN1" s="156"/>
      <c r="AO1" s="156"/>
    </row>
    <row r="2" spans="1:60" s="171" customFormat="1" ht="25.5" customHeight="1" x14ac:dyDescent="0.2">
      <c r="A2" s="167" t="s">
        <v>71</v>
      </c>
      <c r="B2" s="167"/>
      <c r="C2" s="168" t="str">
        <f>Ansprechpartner!C2</f>
        <v>Weserbergland</v>
      </c>
      <c r="D2" s="169"/>
      <c r="E2" s="169"/>
      <c r="F2" s="189" t="str">
        <f>VLOOKUP(C2,Listen!A2:B19,2,0)</f>
        <v>WB</v>
      </c>
      <c r="G2" s="170"/>
      <c r="K2" s="243"/>
      <c r="L2" s="172"/>
      <c r="M2" s="247" t="s">
        <v>754</v>
      </c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9"/>
      <c r="AH2" s="173"/>
      <c r="AJ2" s="174"/>
      <c r="AK2" s="174"/>
      <c r="AL2" s="174"/>
      <c r="AM2" s="174"/>
      <c r="AN2" s="174"/>
      <c r="AO2" s="174"/>
    </row>
    <row r="3" spans="1:60" s="98" customFormat="1" ht="158.25" customHeight="1" x14ac:dyDescent="0.2">
      <c r="A3" s="162" t="s">
        <v>99</v>
      </c>
      <c r="B3" s="165" t="s">
        <v>73</v>
      </c>
      <c r="C3" s="165" t="s">
        <v>72</v>
      </c>
      <c r="D3" s="165" t="s">
        <v>770</v>
      </c>
      <c r="E3" s="161" t="s">
        <v>771</v>
      </c>
      <c r="F3" s="165" t="s">
        <v>769</v>
      </c>
      <c r="G3" s="162" t="s">
        <v>98</v>
      </c>
      <c r="H3" s="162" t="s">
        <v>100</v>
      </c>
      <c r="I3" s="164" t="s">
        <v>767</v>
      </c>
      <c r="J3" s="163" t="s">
        <v>1002</v>
      </c>
      <c r="K3" s="164" t="s">
        <v>1006</v>
      </c>
      <c r="L3" s="136" t="s">
        <v>70</v>
      </c>
      <c r="M3" s="137" t="s">
        <v>75</v>
      </c>
      <c r="N3" s="137" t="s">
        <v>1002</v>
      </c>
      <c r="O3" s="137" t="s">
        <v>76</v>
      </c>
      <c r="P3" s="137" t="s">
        <v>1002</v>
      </c>
      <c r="Q3" s="137" t="s">
        <v>77</v>
      </c>
      <c r="R3" s="137" t="s">
        <v>1002</v>
      </c>
      <c r="S3" s="137" t="s">
        <v>78</v>
      </c>
      <c r="T3" s="138" t="s">
        <v>1002</v>
      </c>
      <c r="U3" s="137" t="s">
        <v>79</v>
      </c>
      <c r="V3" s="137" t="s">
        <v>1002</v>
      </c>
      <c r="W3" s="137" t="s">
        <v>80</v>
      </c>
      <c r="X3" s="137" t="s">
        <v>1002</v>
      </c>
      <c r="Y3" s="139" t="s">
        <v>81</v>
      </c>
      <c r="Z3" s="187"/>
      <c r="AA3" s="152" t="str">
        <f t="shared" ref="AA3:AI4" si="0">IF(B3="","",B3)</f>
        <v>Nachname</v>
      </c>
      <c r="AB3" s="152" t="str">
        <f t="shared" si="0"/>
        <v>Vorname</v>
      </c>
      <c r="AC3" s="152" t="str">
        <f t="shared" si="0"/>
        <v>Jahrgang</v>
      </c>
      <c r="AD3" s="152" t="str">
        <f t="shared" si="0"/>
        <v>Q-Gliederung</v>
      </c>
      <c r="AE3" s="152" t="str">
        <f t="shared" si="0"/>
        <v>Gliederung</v>
      </c>
      <c r="AF3" s="152" t="str">
        <f t="shared" si="0"/>
        <v>Altersklasse</v>
      </c>
      <c r="AG3" s="152" t="str">
        <f t="shared" si="0"/>
        <v>Geschlecht</v>
      </c>
      <c r="AH3" s="154" t="str">
        <f t="shared" si="0"/>
        <v>Meldepunkte</v>
      </c>
      <c r="AI3" s="151" t="str">
        <f t="shared" si="0"/>
        <v>Protokoll</v>
      </c>
      <c r="AJ3" s="157" t="str">
        <f>IF(M3="","",M3)</f>
        <v>200 m Hindernis-schwimmen (Zeit)</v>
      </c>
      <c r="AK3" s="157" t="str">
        <f>IF(O3="","",O3)</f>
        <v>100 m Retten mit Flossen und Gurtretter (Zeit)</v>
      </c>
      <c r="AL3" s="157" t="str">
        <f>IF(Q3="","",Q3)</f>
        <v>50 m Retten einer Puppe (Zeit)</v>
      </c>
      <c r="AM3" s="157" t="str">
        <f>IF(S3="","",S3)</f>
        <v>100 m Kombinierte Rettungs-übung (Zeit)</v>
      </c>
      <c r="AN3" s="157" t="str">
        <f>IF(U3="","",U3)</f>
        <v>100 m Retten einer Puppe mit Flossen (Zeit)</v>
      </c>
      <c r="AO3" s="157" t="str">
        <f>IF(W3="","",W3)</f>
        <v>200 m Super Lifesaver (Zeit)</v>
      </c>
      <c r="AP3" s="151" t="s">
        <v>768</v>
      </c>
      <c r="AQ3" s="99" t="s">
        <v>1011</v>
      </c>
      <c r="AR3" s="187"/>
      <c r="AS3" s="159" t="str">
        <f>AA3</f>
        <v>Nachname</v>
      </c>
      <c r="AT3" s="159" t="str">
        <f t="shared" ref="AT3:BD3" si="1">AB3</f>
        <v>Vorname</v>
      </c>
      <c r="AU3" s="159" t="str">
        <f t="shared" si="1"/>
        <v>Jahrgang</v>
      </c>
      <c r="AV3" s="159" t="str">
        <f t="shared" si="1"/>
        <v>Q-Gliederung</v>
      </c>
      <c r="AW3" s="159" t="str">
        <f t="shared" si="1"/>
        <v>Gliederung</v>
      </c>
      <c r="AX3" s="159" t="str">
        <f t="shared" si="1"/>
        <v>Altersklasse</v>
      </c>
      <c r="AY3" s="159" t="str">
        <f t="shared" si="1"/>
        <v>Geschlecht</v>
      </c>
      <c r="AZ3" s="159" t="str">
        <f t="shared" si="1"/>
        <v>Meldepunkte</v>
      </c>
      <c r="BA3" s="159" t="str">
        <f t="shared" si="1"/>
        <v>Protokoll</v>
      </c>
      <c r="BB3" s="159" t="str">
        <f t="shared" si="1"/>
        <v>200 m Hindernis-schwimmen (Zeit)</v>
      </c>
      <c r="BC3" s="159" t="str">
        <f t="shared" si="1"/>
        <v>100 m Retten mit Flossen und Gurtretter (Zeit)</v>
      </c>
      <c r="BD3" s="159" t="str">
        <f t="shared" si="1"/>
        <v>50 m Retten einer Puppe (Zeit)</v>
      </c>
      <c r="BE3" s="159" t="str">
        <f>AM3</f>
        <v>100 m Kombinierte Rettungs-übung (Zeit)</v>
      </c>
      <c r="BF3" s="159" t="str">
        <f>AN3</f>
        <v>100 m Retten einer Puppe mit Flossen (Zeit)</v>
      </c>
      <c r="BG3" s="159" t="str">
        <f>AO3</f>
        <v>200 m Super Lifesaver (Zeit)</v>
      </c>
      <c r="BH3" s="187"/>
    </row>
    <row r="4" spans="1:60" x14ac:dyDescent="0.2">
      <c r="A4" s="131" t="s">
        <v>82</v>
      </c>
      <c r="B4" s="102"/>
      <c r="C4" s="102"/>
      <c r="D4" s="113"/>
      <c r="E4" s="141" t="str">
        <f>IFERROR($C$2,"")</f>
        <v>Weserbergland</v>
      </c>
      <c r="F4" s="12"/>
      <c r="G4" s="12"/>
      <c r="H4" s="12"/>
      <c r="I4" s="13"/>
      <c r="J4" s="166" t="s">
        <v>1050</v>
      </c>
      <c r="K4" s="12"/>
      <c r="L4" s="134"/>
      <c r="M4" s="14"/>
      <c r="N4" s="132" t="str">
        <f>IF(M4="","",Listen!$K$2)</f>
        <v/>
      </c>
      <c r="O4" s="14"/>
      <c r="P4" s="132" t="str">
        <f>IF(O4="","",Listen!$K$2)</f>
        <v/>
      </c>
      <c r="Q4" s="14"/>
      <c r="R4" s="132" t="str">
        <f>IF(Q4="","",Listen!$K$2)</f>
        <v/>
      </c>
      <c r="S4" s="14"/>
      <c r="T4" s="132" t="str">
        <f>IF(S4="","",Listen!$K$2)</f>
        <v/>
      </c>
      <c r="U4" s="14"/>
      <c r="V4" s="132" t="str">
        <f>IF(U4="","",Listen!$K$2)</f>
        <v/>
      </c>
      <c r="W4" s="14"/>
      <c r="X4" s="132" t="str">
        <f>IF(W4="","",Listen!$K$2)</f>
        <v/>
      </c>
      <c r="Y4" s="116" t="str">
        <f>IF(OR(G4="AK 17/18",G4="AK offen"),COUNT(M4,O4,Q4,S4,U4,W4),"")</f>
        <v/>
      </c>
      <c r="AA4" s="99" t="str">
        <f t="shared" si="0"/>
        <v/>
      </c>
      <c r="AB4" s="99" t="str">
        <f t="shared" si="0"/>
        <v/>
      </c>
      <c r="AC4" s="99" t="str">
        <f t="shared" si="0"/>
        <v/>
      </c>
      <c r="AD4" s="99" t="str">
        <f t="shared" si="0"/>
        <v>Weserbergland</v>
      </c>
      <c r="AE4" s="99" t="str">
        <f t="shared" si="0"/>
        <v/>
      </c>
      <c r="AF4" s="99" t="str">
        <f t="shared" si="0"/>
        <v/>
      </c>
      <c r="AG4" s="99" t="str">
        <f t="shared" si="0"/>
        <v/>
      </c>
      <c r="AH4" s="155" t="str">
        <f t="shared" si="0"/>
        <v/>
      </c>
      <c r="AI4" s="99" t="str">
        <f t="shared" si="0"/>
        <v>Bezirksmeisterschaften 2017</v>
      </c>
      <c r="AJ4" s="158" t="str">
        <f>IF(M4="","",M4)</f>
        <v/>
      </c>
      <c r="AK4" s="158" t="str">
        <f>IF(O4="","",O4)</f>
        <v/>
      </c>
      <c r="AL4" s="158" t="str">
        <f>IF(Q4="","",Q4)</f>
        <v/>
      </c>
      <c r="AM4" s="158" t="str">
        <f>IF(S4="","",S4)</f>
        <v/>
      </c>
      <c r="AN4" s="158" t="str">
        <f>IF(U4="","",U4)</f>
        <v/>
      </c>
      <c r="AO4" s="158" t="str">
        <f>IF(W4="","",W4)</f>
        <v/>
      </c>
      <c r="AP4" s="150"/>
      <c r="AQ4" s="150"/>
      <c r="AS4" s="99">
        <f t="shared" ref="AS4:AS35" si="2">IF(B4=AA4,1,0)</f>
        <v>1</v>
      </c>
      <c r="AT4" s="99">
        <f t="shared" ref="AT4:AT35" si="3">IF(C4=AB4,1,0)</f>
        <v>1</v>
      </c>
      <c r="AU4" s="99">
        <f t="shared" ref="AU4:AU35" si="4">IF(D4=AC4,1,0)</f>
        <v>1</v>
      </c>
      <c r="AV4" s="99">
        <f t="shared" ref="AV4:AV35" si="5">IF(E4=AD4,1,0)</f>
        <v>1</v>
      </c>
      <c r="AW4" s="99">
        <f t="shared" ref="AW4:AW35" si="6">IF(F4=AE4,1,0)</f>
        <v>1</v>
      </c>
      <c r="AX4" s="99">
        <f t="shared" ref="AX4:AX35" si="7">IF(G4=AF4,1,0)</f>
        <v>1</v>
      </c>
      <c r="AY4" s="99">
        <f t="shared" ref="AY4:AY35" si="8">IF(H4=AG4,1,0)</f>
        <v>1</v>
      </c>
      <c r="AZ4" s="99">
        <f t="shared" ref="AZ4:AZ35" si="9">IF(I4=AH4,1,0)</f>
        <v>1</v>
      </c>
      <c r="BA4" s="99">
        <f t="shared" ref="BA4:BA35" si="10">IF(J4=AI4,1,0)</f>
        <v>1</v>
      </c>
      <c r="BB4" s="99">
        <f t="shared" ref="BB4:BB35" si="11">IF(M4=AJ4,1,0)</f>
        <v>1</v>
      </c>
      <c r="BC4" s="99">
        <f t="shared" ref="BC4:BC35" si="12">IF(O4=AK4,1,0)</f>
        <v>1</v>
      </c>
      <c r="BD4" s="99">
        <f t="shared" ref="BD4:BD35" si="13">IF(Q4=AL4,1,0)</f>
        <v>1</v>
      </c>
      <c r="BE4" s="99">
        <f t="shared" ref="BE4:BE35" si="14">IF(S4=AM4,1,0)</f>
        <v>1</v>
      </c>
      <c r="BF4" s="99">
        <f t="shared" ref="BF4:BF35" si="15">IF(U4=AN4,1,0)</f>
        <v>1</v>
      </c>
      <c r="BG4" s="99">
        <f t="shared" ref="BG4:BG35" si="16">IF(W4=AO4,1,0)</f>
        <v>1</v>
      </c>
    </row>
    <row r="5" spans="1:60" x14ac:dyDescent="0.2">
      <c r="A5" s="131" t="s">
        <v>82</v>
      </c>
      <c r="B5" s="102"/>
      <c r="C5" s="102"/>
      <c r="D5" s="113"/>
      <c r="E5" s="141" t="str">
        <f t="shared" ref="E5:E68" si="17">IFERROR($C$2,"")</f>
        <v>Weserbergland</v>
      </c>
      <c r="F5" s="12"/>
      <c r="G5" s="12"/>
      <c r="H5" s="12"/>
      <c r="I5" s="13"/>
      <c r="J5" s="166" t="s">
        <v>1050</v>
      </c>
      <c r="K5" s="12"/>
      <c r="L5" s="134"/>
      <c r="M5" s="14"/>
      <c r="N5" s="132" t="str">
        <f>IF(M5="","",Listen!$K$2)</f>
        <v/>
      </c>
      <c r="O5" s="14"/>
      <c r="P5" s="132" t="str">
        <f>IF(O5="","",Listen!$K$2)</f>
        <v/>
      </c>
      <c r="Q5" s="14"/>
      <c r="R5" s="132" t="str">
        <f>IF(Q5="","",Listen!$K$2)</f>
        <v/>
      </c>
      <c r="S5" s="14"/>
      <c r="T5" s="132" t="str">
        <f>IF(S5="","",Listen!$K$2)</f>
        <v/>
      </c>
      <c r="U5" s="14"/>
      <c r="V5" s="132" t="str">
        <f>IF(U5="","",Listen!$K$2)</f>
        <v/>
      </c>
      <c r="W5" s="14"/>
      <c r="X5" s="132" t="str">
        <f>IF(W5="","",Listen!$K$2)</f>
        <v/>
      </c>
      <c r="Y5" s="116" t="str">
        <f t="shared" ref="Y5:Y62" si="18">IF(OR(G5="AK 17/18",G5="AK offen"),COUNT(M5,O5,Q5,S5,U5,W5),"")</f>
        <v/>
      </c>
      <c r="AA5" s="99" t="str">
        <f t="shared" ref="AA5:AA62" si="19">IF(B5="","",B5)</f>
        <v/>
      </c>
      <c r="AB5" s="99" t="str">
        <f t="shared" ref="AB5:AB62" si="20">IF(C5="","",C5)</f>
        <v/>
      </c>
      <c r="AC5" s="99" t="str">
        <f t="shared" ref="AC5:AC62" si="21">IF(D5="","",D5)</f>
        <v/>
      </c>
      <c r="AD5" s="99" t="str">
        <f t="shared" ref="AD5:AD62" si="22">IF(E5="","",E5)</f>
        <v>Weserbergland</v>
      </c>
      <c r="AE5" s="99" t="str">
        <f t="shared" ref="AE5:AE62" si="23">IF(F5="","",F5)</f>
        <v/>
      </c>
      <c r="AF5" s="99" t="str">
        <f t="shared" ref="AF5:AF62" si="24">IF(G5="","",G5)</f>
        <v/>
      </c>
      <c r="AG5" s="99" t="str">
        <f t="shared" ref="AG5:AG62" si="25">IF(H5="","",H5)</f>
        <v/>
      </c>
      <c r="AH5" s="155" t="str">
        <f t="shared" ref="AH5:AH62" si="26">IF(I5="","",I5)</f>
        <v/>
      </c>
      <c r="AI5" s="99" t="str">
        <f t="shared" ref="AI5:AI62" si="27">IF(J5="","",J5)</f>
        <v>Bezirksmeisterschaften 2017</v>
      </c>
      <c r="AJ5" s="158" t="str">
        <f t="shared" ref="AJ5:AJ62" si="28">IF(M5="","",M5)</f>
        <v/>
      </c>
      <c r="AK5" s="158" t="str">
        <f t="shared" ref="AK5:AK62" si="29">IF(O5="","",O5)</f>
        <v/>
      </c>
      <c r="AL5" s="158" t="str">
        <f t="shared" ref="AL5:AL62" si="30">IF(Q5="","",Q5)</f>
        <v/>
      </c>
      <c r="AM5" s="158" t="str">
        <f t="shared" ref="AM5:AM62" si="31">IF(S5="","",S5)</f>
        <v/>
      </c>
      <c r="AN5" s="158" t="str">
        <f t="shared" ref="AN5:AN62" si="32">IF(U5="","",U5)</f>
        <v/>
      </c>
      <c r="AO5" s="158" t="str">
        <f t="shared" ref="AO5:AO62" si="33">IF(W5="","",W5)</f>
        <v/>
      </c>
      <c r="AP5" s="150"/>
      <c r="AQ5" s="150"/>
      <c r="AS5" s="99">
        <f t="shared" si="2"/>
        <v>1</v>
      </c>
      <c r="AT5" s="99">
        <f t="shared" si="3"/>
        <v>1</v>
      </c>
      <c r="AU5" s="99">
        <f t="shared" si="4"/>
        <v>1</v>
      </c>
      <c r="AV5" s="99">
        <f t="shared" si="5"/>
        <v>1</v>
      </c>
      <c r="AW5" s="99">
        <f t="shared" si="6"/>
        <v>1</v>
      </c>
      <c r="AX5" s="99">
        <f t="shared" si="7"/>
        <v>1</v>
      </c>
      <c r="AY5" s="99">
        <f t="shared" si="8"/>
        <v>1</v>
      </c>
      <c r="AZ5" s="99">
        <f t="shared" si="9"/>
        <v>1</v>
      </c>
      <c r="BA5" s="99">
        <f t="shared" si="10"/>
        <v>1</v>
      </c>
      <c r="BB5" s="99">
        <f t="shared" si="11"/>
        <v>1</v>
      </c>
      <c r="BC5" s="99">
        <f t="shared" si="12"/>
        <v>1</v>
      </c>
      <c r="BD5" s="99">
        <f t="shared" si="13"/>
        <v>1</v>
      </c>
      <c r="BE5" s="99">
        <f t="shared" si="14"/>
        <v>1</v>
      </c>
      <c r="BF5" s="99">
        <f t="shared" si="15"/>
        <v>1</v>
      </c>
      <c r="BG5" s="99">
        <f t="shared" si="16"/>
        <v>1</v>
      </c>
    </row>
    <row r="6" spans="1:60" x14ac:dyDescent="0.2">
      <c r="A6" s="131" t="s">
        <v>82</v>
      </c>
      <c r="B6" s="102"/>
      <c r="C6" s="102"/>
      <c r="D6" s="113"/>
      <c r="E6" s="141" t="str">
        <f t="shared" si="17"/>
        <v>Weserbergland</v>
      </c>
      <c r="F6" s="12"/>
      <c r="G6" s="12"/>
      <c r="H6" s="12"/>
      <c r="I6" s="13"/>
      <c r="J6" s="166" t="s">
        <v>1050</v>
      </c>
      <c r="K6" s="12"/>
      <c r="L6" s="134"/>
      <c r="M6" s="14"/>
      <c r="N6" s="132" t="str">
        <f>IF(M6="","",Listen!$K$2)</f>
        <v/>
      </c>
      <c r="O6" s="14"/>
      <c r="P6" s="132" t="str">
        <f>IF(O6="","",Listen!$K$2)</f>
        <v/>
      </c>
      <c r="Q6" s="14"/>
      <c r="R6" s="132" t="str">
        <f>IF(Q6="","",Listen!$K$2)</f>
        <v/>
      </c>
      <c r="S6" s="14"/>
      <c r="T6" s="132" t="str">
        <f>IF(S6="","",Listen!$K$2)</f>
        <v/>
      </c>
      <c r="U6" s="14"/>
      <c r="V6" s="132" t="str">
        <f>IF(U6="","",Listen!$K$2)</f>
        <v/>
      </c>
      <c r="W6" s="14"/>
      <c r="X6" s="132" t="str">
        <f>IF(W6="","",Listen!$K$2)</f>
        <v/>
      </c>
      <c r="Y6" s="116" t="str">
        <f t="shared" si="18"/>
        <v/>
      </c>
      <c r="AA6" s="99" t="str">
        <f t="shared" si="19"/>
        <v/>
      </c>
      <c r="AB6" s="99" t="str">
        <f t="shared" si="20"/>
        <v/>
      </c>
      <c r="AC6" s="99" t="str">
        <f t="shared" si="21"/>
        <v/>
      </c>
      <c r="AD6" s="99" t="str">
        <f t="shared" si="22"/>
        <v>Weserbergland</v>
      </c>
      <c r="AE6" s="99" t="str">
        <f t="shared" si="23"/>
        <v/>
      </c>
      <c r="AF6" s="99" t="str">
        <f t="shared" si="24"/>
        <v/>
      </c>
      <c r="AG6" s="99" t="str">
        <f t="shared" si="25"/>
        <v/>
      </c>
      <c r="AH6" s="155" t="str">
        <f t="shared" si="26"/>
        <v/>
      </c>
      <c r="AI6" s="99" t="str">
        <f t="shared" si="27"/>
        <v>Bezirksmeisterschaften 2017</v>
      </c>
      <c r="AJ6" s="158" t="str">
        <f t="shared" si="28"/>
        <v/>
      </c>
      <c r="AK6" s="158" t="str">
        <f t="shared" si="29"/>
        <v/>
      </c>
      <c r="AL6" s="158" t="str">
        <f t="shared" si="30"/>
        <v/>
      </c>
      <c r="AM6" s="158" t="str">
        <f t="shared" si="31"/>
        <v/>
      </c>
      <c r="AN6" s="158" t="str">
        <f t="shared" si="32"/>
        <v/>
      </c>
      <c r="AO6" s="158" t="str">
        <f t="shared" si="33"/>
        <v/>
      </c>
      <c r="AP6" s="150"/>
      <c r="AQ6" s="150"/>
      <c r="AS6" s="99">
        <f t="shared" si="2"/>
        <v>1</v>
      </c>
      <c r="AT6" s="99">
        <f t="shared" si="3"/>
        <v>1</v>
      </c>
      <c r="AU6" s="99">
        <f t="shared" si="4"/>
        <v>1</v>
      </c>
      <c r="AV6" s="99">
        <f t="shared" si="5"/>
        <v>1</v>
      </c>
      <c r="AW6" s="99">
        <f t="shared" si="6"/>
        <v>1</v>
      </c>
      <c r="AX6" s="99">
        <f t="shared" si="7"/>
        <v>1</v>
      </c>
      <c r="AY6" s="99">
        <f t="shared" si="8"/>
        <v>1</v>
      </c>
      <c r="AZ6" s="99">
        <f t="shared" si="9"/>
        <v>1</v>
      </c>
      <c r="BA6" s="99">
        <f t="shared" si="10"/>
        <v>1</v>
      </c>
      <c r="BB6" s="99">
        <f t="shared" si="11"/>
        <v>1</v>
      </c>
      <c r="BC6" s="99">
        <f t="shared" si="12"/>
        <v>1</v>
      </c>
      <c r="BD6" s="99">
        <f t="shared" si="13"/>
        <v>1</v>
      </c>
      <c r="BE6" s="99">
        <f t="shared" si="14"/>
        <v>1</v>
      </c>
      <c r="BF6" s="99">
        <f t="shared" si="15"/>
        <v>1</v>
      </c>
      <c r="BG6" s="99">
        <f t="shared" si="16"/>
        <v>1</v>
      </c>
    </row>
    <row r="7" spans="1:60" x14ac:dyDescent="0.2">
      <c r="A7" s="131" t="s">
        <v>82</v>
      </c>
      <c r="B7" s="102"/>
      <c r="C7" s="102"/>
      <c r="D7" s="113"/>
      <c r="E7" s="141" t="str">
        <f t="shared" si="17"/>
        <v>Weserbergland</v>
      </c>
      <c r="F7" s="12"/>
      <c r="G7" s="12"/>
      <c r="H7" s="12"/>
      <c r="I7" s="13"/>
      <c r="J7" s="166" t="s">
        <v>1050</v>
      </c>
      <c r="K7" s="12"/>
      <c r="L7" s="134"/>
      <c r="M7" s="14"/>
      <c r="N7" s="132" t="str">
        <f>IF(M7="","",Listen!$K$2)</f>
        <v/>
      </c>
      <c r="O7" s="14"/>
      <c r="P7" s="132" t="str">
        <f>IF(O7="","",Listen!$K$2)</f>
        <v/>
      </c>
      <c r="Q7" s="14"/>
      <c r="R7" s="132" t="str">
        <f>IF(Q7="","",Listen!$K$2)</f>
        <v/>
      </c>
      <c r="S7" s="14"/>
      <c r="T7" s="132" t="str">
        <f>IF(S7="","",Listen!$K$2)</f>
        <v/>
      </c>
      <c r="U7" s="14"/>
      <c r="V7" s="132" t="str">
        <f>IF(U7="","",Listen!$K$2)</f>
        <v/>
      </c>
      <c r="W7" s="14"/>
      <c r="X7" s="132" t="str">
        <f>IF(W7="","",Listen!$K$2)</f>
        <v/>
      </c>
      <c r="Y7" s="116" t="str">
        <f t="shared" si="18"/>
        <v/>
      </c>
      <c r="AA7" s="99" t="str">
        <f t="shared" si="19"/>
        <v/>
      </c>
      <c r="AB7" s="99" t="str">
        <f t="shared" si="20"/>
        <v/>
      </c>
      <c r="AC7" s="99" t="str">
        <f t="shared" si="21"/>
        <v/>
      </c>
      <c r="AD7" s="99" t="str">
        <f t="shared" si="22"/>
        <v>Weserbergland</v>
      </c>
      <c r="AE7" s="99" t="str">
        <f t="shared" si="23"/>
        <v/>
      </c>
      <c r="AF7" s="99" t="str">
        <f t="shared" si="24"/>
        <v/>
      </c>
      <c r="AG7" s="99" t="str">
        <f t="shared" si="25"/>
        <v/>
      </c>
      <c r="AH7" s="155" t="str">
        <f t="shared" si="26"/>
        <v/>
      </c>
      <c r="AI7" s="99" t="str">
        <f t="shared" si="27"/>
        <v>Bezirksmeisterschaften 2017</v>
      </c>
      <c r="AJ7" s="158" t="str">
        <f t="shared" si="28"/>
        <v/>
      </c>
      <c r="AK7" s="158" t="str">
        <f t="shared" si="29"/>
        <v/>
      </c>
      <c r="AL7" s="158" t="str">
        <f t="shared" si="30"/>
        <v/>
      </c>
      <c r="AM7" s="158" t="str">
        <f t="shared" si="31"/>
        <v/>
      </c>
      <c r="AN7" s="158" t="str">
        <f t="shared" si="32"/>
        <v/>
      </c>
      <c r="AO7" s="158" t="str">
        <f t="shared" si="33"/>
        <v/>
      </c>
      <c r="AP7" s="150"/>
      <c r="AQ7" s="150"/>
      <c r="AS7" s="99">
        <f t="shared" si="2"/>
        <v>1</v>
      </c>
      <c r="AT7" s="99">
        <f t="shared" si="3"/>
        <v>1</v>
      </c>
      <c r="AU7" s="99">
        <f t="shared" si="4"/>
        <v>1</v>
      </c>
      <c r="AV7" s="99">
        <f t="shared" si="5"/>
        <v>1</v>
      </c>
      <c r="AW7" s="99">
        <f t="shared" si="6"/>
        <v>1</v>
      </c>
      <c r="AX7" s="99">
        <f t="shared" si="7"/>
        <v>1</v>
      </c>
      <c r="AY7" s="99">
        <f t="shared" si="8"/>
        <v>1</v>
      </c>
      <c r="AZ7" s="99">
        <f t="shared" si="9"/>
        <v>1</v>
      </c>
      <c r="BA7" s="99">
        <f t="shared" si="10"/>
        <v>1</v>
      </c>
      <c r="BB7" s="99">
        <f t="shared" si="11"/>
        <v>1</v>
      </c>
      <c r="BC7" s="99">
        <f t="shared" si="12"/>
        <v>1</v>
      </c>
      <c r="BD7" s="99">
        <f t="shared" si="13"/>
        <v>1</v>
      </c>
      <c r="BE7" s="99">
        <f t="shared" si="14"/>
        <v>1</v>
      </c>
      <c r="BF7" s="99">
        <f t="shared" si="15"/>
        <v>1</v>
      </c>
      <c r="BG7" s="99">
        <f t="shared" si="16"/>
        <v>1</v>
      </c>
    </row>
    <row r="8" spans="1:60" x14ac:dyDescent="0.2">
      <c r="A8" s="131" t="s">
        <v>82</v>
      </c>
      <c r="B8" s="102"/>
      <c r="C8" s="102"/>
      <c r="D8" s="113"/>
      <c r="E8" s="141" t="str">
        <f t="shared" si="17"/>
        <v>Weserbergland</v>
      </c>
      <c r="F8" s="12"/>
      <c r="G8" s="12"/>
      <c r="H8" s="12"/>
      <c r="I8" s="13"/>
      <c r="J8" s="166" t="s">
        <v>1050</v>
      </c>
      <c r="K8" s="12"/>
      <c r="L8" s="134"/>
      <c r="M8" s="14"/>
      <c r="N8" s="132" t="str">
        <f>IF(M8="","",Listen!$K$2)</f>
        <v/>
      </c>
      <c r="O8" s="14"/>
      <c r="P8" s="132" t="str">
        <f>IF(O8="","",Listen!$K$2)</f>
        <v/>
      </c>
      <c r="Q8" s="14"/>
      <c r="R8" s="132" t="str">
        <f>IF(Q8="","",Listen!$K$2)</f>
        <v/>
      </c>
      <c r="S8" s="14"/>
      <c r="T8" s="132" t="str">
        <f>IF(S8="","",Listen!$K$2)</f>
        <v/>
      </c>
      <c r="U8" s="14"/>
      <c r="V8" s="132" t="str">
        <f>IF(U8="","",Listen!$K$2)</f>
        <v/>
      </c>
      <c r="W8" s="14"/>
      <c r="X8" s="132" t="str">
        <f>IF(W8="","",Listen!$K$2)</f>
        <v/>
      </c>
      <c r="Y8" s="116" t="str">
        <f t="shared" si="18"/>
        <v/>
      </c>
      <c r="AA8" s="99" t="str">
        <f t="shared" si="19"/>
        <v/>
      </c>
      <c r="AB8" s="99" t="str">
        <f t="shared" si="20"/>
        <v/>
      </c>
      <c r="AC8" s="99" t="str">
        <f t="shared" si="21"/>
        <v/>
      </c>
      <c r="AD8" s="99" t="str">
        <f t="shared" si="22"/>
        <v>Weserbergland</v>
      </c>
      <c r="AE8" s="99" t="str">
        <f t="shared" si="23"/>
        <v/>
      </c>
      <c r="AF8" s="99" t="str">
        <f t="shared" si="24"/>
        <v/>
      </c>
      <c r="AG8" s="99" t="str">
        <f t="shared" si="25"/>
        <v/>
      </c>
      <c r="AH8" s="155" t="str">
        <f t="shared" si="26"/>
        <v/>
      </c>
      <c r="AI8" s="99" t="str">
        <f t="shared" si="27"/>
        <v>Bezirksmeisterschaften 2017</v>
      </c>
      <c r="AJ8" s="158" t="str">
        <f t="shared" si="28"/>
        <v/>
      </c>
      <c r="AK8" s="158" t="str">
        <f t="shared" si="29"/>
        <v/>
      </c>
      <c r="AL8" s="158" t="str">
        <f t="shared" si="30"/>
        <v/>
      </c>
      <c r="AM8" s="158" t="str">
        <f t="shared" si="31"/>
        <v/>
      </c>
      <c r="AN8" s="158" t="str">
        <f t="shared" si="32"/>
        <v/>
      </c>
      <c r="AO8" s="158" t="str">
        <f t="shared" si="33"/>
        <v/>
      </c>
      <c r="AP8" s="150"/>
      <c r="AQ8" s="150"/>
      <c r="AS8" s="99">
        <f t="shared" si="2"/>
        <v>1</v>
      </c>
      <c r="AT8" s="99">
        <f t="shared" si="3"/>
        <v>1</v>
      </c>
      <c r="AU8" s="99">
        <f t="shared" si="4"/>
        <v>1</v>
      </c>
      <c r="AV8" s="99">
        <f t="shared" si="5"/>
        <v>1</v>
      </c>
      <c r="AW8" s="99">
        <f t="shared" si="6"/>
        <v>1</v>
      </c>
      <c r="AX8" s="99">
        <f t="shared" si="7"/>
        <v>1</v>
      </c>
      <c r="AY8" s="99">
        <f t="shared" si="8"/>
        <v>1</v>
      </c>
      <c r="AZ8" s="99">
        <f t="shared" si="9"/>
        <v>1</v>
      </c>
      <c r="BA8" s="99">
        <f t="shared" si="10"/>
        <v>1</v>
      </c>
      <c r="BB8" s="99">
        <f t="shared" si="11"/>
        <v>1</v>
      </c>
      <c r="BC8" s="99">
        <f t="shared" si="12"/>
        <v>1</v>
      </c>
      <c r="BD8" s="99">
        <f t="shared" si="13"/>
        <v>1</v>
      </c>
      <c r="BE8" s="99">
        <f t="shared" si="14"/>
        <v>1</v>
      </c>
      <c r="BF8" s="99">
        <f t="shared" si="15"/>
        <v>1</v>
      </c>
      <c r="BG8" s="99">
        <f t="shared" si="16"/>
        <v>1</v>
      </c>
    </row>
    <row r="9" spans="1:60" x14ac:dyDescent="0.2">
      <c r="A9" s="131" t="s">
        <v>82</v>
      </c>
      <c r="B9" s="102"/>
      <c r="C9" s="102"/>
      <c r="D9" s="113"/>
      <c r="E9" s="141" t="str">
        <f t="shared" si="17"/>
        <v>Weserbergland</v>
      </c>
      <c r="F9" s="12"/>
      <c r="G9" s="12"/>
      <c r="H9" s="12"/>
      <c r="I9" s="13"/>
      <c r="J9" s="166" t="s">
        <v>1050</v>
      </c>
      <c r="K9" s="12"/>
      <c r="L9" s="134"/>
      <c r="M9" s="14"/>
      <c r="N9" s="132" t="str">
        <f>IF(M9="","",Listen!$K$2)</f>
        <v/>
      </c>
      <c r="O9" s="14"/>
      <c r="P9" s="132" t="str">
        <f>IF(O9="","",Listen!$K$2)</f>
        <v/>
      </c>
      <c r="Q9" s="14"/>
      <c r="R9" s="132" t="str">
        <f>IF(Q9="","",Listen!$K$2)</f>
        <v/>
      </c>
      <c r="S9" s="14"/>
      <c r="T9" s="132" t="str">
        <f>IF(S9="","",Listen!$K$2)</f>
        <v/>
      </c>
      <c r="U9" s="14"/>
      <c r="V9" s="132" t="str">
        <f>IF(U9="","",Listen!$K$2)</f>
        <v/>
      </c>
      <c r="W9" s="14"/>
      <c r="X9" s="132" t="str">
        <f>IF(W9="","",Listen!$K$2)</f>
        <v/>
      </c>
      <c r="Y9" s="116" t="str">
        <f t="shared" si="18"/>
        <v/>
      </c>
      <c r="AA9" s="99" t="str">
        <f t="shared" si="19"/>
        <v/>
      </c>
      <c r="AB9" s="99" t="str">
        <f t="shared" si="20"/>
        <v/>
      </c>
      <c r="AC9" s="99" t="str">
        <f t="shared" si="21"/>
        <v/>
      </c>
      <c r="AD9" s="99" t="str">
        <f t="shared" si="22"/>
        <v>Weserbergland</v>
      </c>
      <c r="AE9" s="99" t="str">
        <f t="shared" si="23"/>
        <v/>
      </c>
      <c r="AF9" s="99" t="str">
        <f t="shared" si="24"/>
        <v/>
      </c>
      <c r="AG9" s="99" t="str">
        <f t="shared" si="25"/>
        <v/>
      </c>
      <c r="AH9" s="155" t="str">
        <f t="shared" si="26"/>
        <v/>
      </c>
      <c r="AI9" s="99" t="str">
        <f t="shared" si="27"/>
        <v>Bezirksmeisterschaften 2017</v>
      </c>
      <c r="AJ9" s="158" t="str">
        <f t="shared" si="28"/>
        <v/>
      </c>
      <c r="AK9" s="158" t="str">
        <f t="shared" si="29"/>
        <v/>
      </c>
      <c r="AL9" s="158" t="str">
        <f t="shared" si="30"/>
        <v/>
      </c>
      <c r="AM9" s="158" t="str">
        <f t="shared" si="31"/>
        <v/>
      </c>
      <c r="AN9" s="158" t="str">
        <f t="shared" si="32"/>
        <v/>
      </c>
      <c r="AO9" s="158" t="str">
        <f t="shared" si="33"/>
        <v/>
      </c>
      <c r="AP9" s="150"/>
      <c r="AQ9" s="150"/>
      <c r="AS9" s="99">
        <f t="shared" si="2"/>
        <v>1</v>
      </c>
      <c r="AT9" s="99">
        <f t="shared" si="3"/>
        <v>1</v>
      </c>
      <c r="AU9" s="99">
        <f t="shared" si="4"/>
        <v>1</v>
      </c>
      <c r="AV9" s="99">
        <f t="shared" si="5"/>
        <v>1</v>
      </c>
      <c r="AW9" s="99">
        <f t="shared" si="6"/>
        <v>1</v>
      </c>
      <c r="AX9" s="99">
        <f t="shared" si="7"/>
        <v>1</v>
      </c>
      <c r="AY9" s="99">
        <f t="shared" si="8"/>
        <v>1</v>
      </c>
      <c r="AZ9" s="99">
        <f t="shared" si="9"/>
        <v>1</v>
      </c>
      <c r="BA9" s="99">
        <f t="shared" si="10"/>
        <v>1</v>
      </c>
      <c r="BB9" s="99">
        <f t="shared" si="11"/>
        <v>1</v>
      </c>
      <c r="BC9" s="99">
        <f t="shared" si="12"/>
        <v>1</v>
      </c>
      <c r="BD9" s="99">
        <f t="shared" si="13"/>
        <v>1</v>
      </c>
      <c r="BE9" s="99">
        <f t="shared" si="14"/>
        <v>1</v>
      </c>
      <c r="BF9" s="99">
        <f t="shared" si="15"/>
        <v>1</v>
      </c>
      <c r="BG9" s="99">
        <f t="shared" si="16"/>
        <v>1</v>
      </c>
    </row>
    <row r="10" spans="1:60" x14ac:dyDescent="0.2">
      <c r="A10" s="131" t="s">
        <v>82</v>
      </c>
      <c r="B10" s="102"/>
      <c r="C10" s="102"/>
      <c r="D10" s="113"/>
      <c r="E10" s="141" t="str">
        <f t="shared" si="17"/>
        <v>Weserbergland</v>
      </c>
      <c r="F10" s="12"/>
      <c r="G10" s="12"/>
      <c r="H10" s="12"/>
      <c r="I10" s="13"/>
      <c r="J10" s="166" t="s">
        <v>1050</v>
      </c>
      <c r="K10" s="12"/>
      <c r="L10" s="134"/>
      <c r="M10" s="14"/>
      <c r="N10" s="132" t="str">
        <f>IF(M10="","",Listen!$K$2)</f>
        <v/>
      </c>
      <c r="O10" s="14"/>
      <c r="P10" s="132" t="str">
        <f>IF(O10="","",Listen!$K$2)</f>
        <v/>
      </c>
      <c r="Q10" s="14"/>
      <c r="R10" s="132" t="str">
        <f>IF(Q10="","",Listen!$K$2)</f>
        <v/>
      </c>
      <c r="S10" s="14"/>
      <c r="T10" s="132" t="str">
        <f>IF(S10="","",Listen!$K$2)</f>
        <v/>
      </c>
      <c r="U10" s="14"/>
      <c r="V10" s="132" t="str">
        <f>IF(U10="","",Listen!$K$2)</f>
        <v/>
      </c>
      <c r="W10" s="14"/>
      <c r="X10" s="132" t="str">
        <f>IF(W10="","",Listen!$K$2)</f>
        <v/>
      </c>
      <c r="Y10" s="116" t="str">
        <f t="shared" si="18"/>
        <v/>
      </c>
      <c r="AA10" s="99" t="str">
        <f t="shared" si="19"/>
        <v/>
      </c>
      <c r="AB10" s="99" t="str">
        <f t="shared" si="20"/>
        <v/>
      </c>
      <c r="AC10" s="99" t="str">
        <f t="shared" si="21"/>
        <v/>
      </c>
      <c r="AD10" s="99" t="str">
        <f t="shared" si="22"/>
        <v>Weserbergland</v>
      </c>
      <c r="AE10" s="99" t="str">
        <f t="shared" si="23"/>
        <v/>
      </c>
      <c r="AF10" s="99" t="str">
        <f t="shared" si="24"/>
        <v/>
      </c>
      <c r="AG10" s="99" t="str">
        <f t="shared" si="25"/>
        <v/>
      </c>
      <c r="AH10" s="155" t="str">
        <f t="shared" si="26"/>
        <v/>
      </c>
      <c r="AI10" s="99" t="str">
        <f t="shared" si="27"/>
        <v>Bezirksmeisterschaften 2017</v>
      </c>
      <c r="AJ10" s="158" t="str">
        <f t="shared" si="28"/>
        <v/>
      </c>
      <c r="AK10" s="158" t="str">
        <f t="shared" si="29"/>
        <v/>
      </c>
      <c r="AL10" s="158" t="str">
        <f t="shared" si="30"/>
        <v/>
      </c>
      <c r="AM10" s="158" t="str">
        <f t="shared" si="31"/>
        <v/>
      </c>
      <c r="AN10" s="158" t="str">
        <f t="shared" si="32"/>
        <v/>
      </c>
      <c r="AO10" s="158" t="str">
        <f t="shared" si="33"/>
        <v/>
      </c>
      <c r="AP10" s="150"/>
      <c r="AQ10" s="150"/>
      <c r="AS10" s="99">
        <f t="shared" si="2"/>
        <v>1</v>
      </c>
      <c r="AT10" s="99">
        <f t="shared" si="3"/>
        <v>1</v>
      </c>
      <c r="AU10" s="99">
        <f t="shared" si="4"/>
        <v>1</v>
      </c>
      <c r="AV10" s="99">
        <f t="shared" si="5"/>
        <v>1</v>
      </c>
      <c r="AW10" s="99">
        <f t="shared" si="6"/>
        <v>1</v>
      </c>
      <c r="AX10" s="99">
        <f t="shared" si="7"/>
        <v>1</v>
      </c>
      <c r="AY10" s="99">
        <f t="shared" si="8"/>
        <v>1</v>
      </c>
      <c r="AZ10" s="99">
        <f t="shared" si="9"/>
        <v>1</v>
      </c>
      <c r="BA10" s="99">
        <f t="shared" si="10"/>
        <v>1</v>
      </c>
      <c r="BB10" s="99">
        <f t="shared" si="11"/>
        <v>1</v>
      </c>
      <c r="BC10" s="99">
        <f t="shared" si="12"/>
        <v>1</v>
      </c>
      <c r="BD10" s="99">
        <f t="shared" si="13"/>
        <v>1</v>
      </c>
      <c r="BE10" s="99">
        <f t="shared" si="14"/>
        <v>1</v>
      </c>
      <c r="BF10" s="99">
        <f t="shared" si="15"/>
        <v>1</v>
      </c>
      <c r="BG10" s="99">
        <f t="shared" si="16"/>
        <v>1</v>
      </c>
    </row>
    <row r="11" spans="1:60" x14ac:dyDescent="0.2">
      <c r="A11" s="131" t="s">
        <v>82</v>
      </c>
      <c r="B11" s="102"/>
      <c r="C11" s="102"/>
      <c r="D11" s="113"/>
      <c r="E11" s="141" t="str">
        <f t="shared" si="17"/>
        <v>Weserbergland</v>
      </c>
      <c r="F11" s="12"/>
      <c r="G11" s="12"/>
      <c r="H11" s="12"/>
      <c r="I11" s="13"/>
      <c r="J11" s="166" t="s">
        <v>1050</v>
      </c>
      <c r="K11" s="12"/>
      <c r="L11" s="134"/>
      <c r="M11" s="14"/>
      <c r="N11" s="132" t="str">
        <f>IF(M11="","",Listen!$K$2)</f>
        <v/>
      </c>
      <c r="O11" s="14"/>
      <c r="P11" s="132" t="str">
        <f>IF(O11="","",Listen!$K$2)</f>
        <v/>
      </c>
      <c r="Q11" s="14"/>
      <c r="R11" s="132" t="str">
        <f>IF(Q11="","",Listen!$K$2)</f>
        <v/>
      </c>
      <c r="S11" s="14"/>
      <c r="T11" s="132" t="str">
        <f>IF(S11="","",Listen!$K$2)</f>
        <v/>
      </c>
      <c r="U11" s="14"/>
      <c r="V11" s="132" t="str">
        <f>IF(U11="","",Listen!$K$2)</f>
        <v/>
      </c>
      <c r="W11" s="14"/>
      <c r="X11" s="132" t="str">
        <f>IF(W11="","",Listen!$K$2)</f>
        <v/>
      </c>
      <c r="Y11" s="116" t="str">
        <f t="shared" si="18"/>
        <v/>
      </c>
      <c r="AA11" s="99" t="str">
        <f t="shared" si="19"/>
        <v/>
      </c>
      <c r="AB11" s="99" t="str">
        <f t="shared" si="20"/>
        <v/>
      </c>
      <c r="AC11" s="99" t="str">
        <f t="shared" si="21"/>
        <v/>
      </c>
      <c r="AD11" s="99" t="str">
        <f t="shared" si="22"/>
        <v>Weserbergland</v>
      </c>
      <c r="AE11" s="99" t="str">
        <f t="shared" si="23"/>
        <v/>
      </c>
      <c r="AF11" s="99" t="str">
        <f t="shared" si="24"/>
        <v/>
      </c>
      <c r="AG11" s="99" t="str">
        <f t="shared" si="25"/>
        <v/>
      </c>
      <c r="AH11" s="155" t="str">
        <f t="shared" si="26"/>
        <v/>
      </c>
      <c r="AI11" s="99" t="str">
        <f t="shared" si="27"/>
        <v>Bezirksmeisterschaften 2017</v>
      </c>
      <c r="AJ11" s="158" t="str">
        <f t="shared" si="28"/>
        <v/>
      </c>
      <c r="AK11" s="158" t="str">
        <f t="shared" si="29"/>
        <v/>
      </c>
      <c r="AL11" s="158" t="str">
        <f t="shared" si="30"/>
        <v/>
      </c>
      <c r="AM11" s="158" t="str">
        <f t="shared" si="31"/>
        <v/>
      </c>
      <c r="AN11" s="158" t="str">
        <f t="shared" si="32"/>
        <v/>
      </c>
      <c r="AO11" s="158" t="str">
        <f t="shared" si="33"/>
        <v/>
      </c>
      <c r="AP11" s="150"/>
      <c r="AQ11" s="150"/>
      <c r="AS11" s="99">
        <f t="shared" si="2"/>
        <v>1</v>
      </c>
      <c r="AT11" s="99">
        <f t="shared" si="3"/>
        <v>1</v>
      </c>
      <c r="AU11" s="99">
        <f t="shared" si="4"/>
        <v>1</v>
      </c>
      <c r="AV11" s="99">
        <f t="shared" si="5"/>
        <v>1</v>
      </c>
      <c r="AW11" s="99">
        <f t="shared" si="6"/>
        <v>1</v>
      </c>
      <c r="AX11" s="99">
        <f t="shared" si="7"/>
        <v>1</v>
      </c>
      <c r="AY11" s="99">
        <f t="shared" si="8"/>
        <v>1</v>
      </c>
      <c r="AZ11" s="99">
        <f t="shared" si="9"/>
        <v>1</v>
      </c>
      <c r="BA11" s="99">
        <f t="shared" si="10"/>
        <v>1</v>
      </c>
      <c r="BB11" s="99">
        <f t="shared" si="11"/>
        <v>1</v>
      </c>
      <c r="BC11" s="99">
        <f t="shared" si="12"/>
        <v>1</v>
      </c>
      <c r="BD11" s="99">
        <f t="shared" si="13"/>
        <v>1</v>
      </c>
      <c r="BE11" s="99">
        <f t="shared" si="14"/>
        <v>1</v>
      </c>
      <c r="BF11" s="99">
        <f t="shared" si="15"/>
        <v>1</v>
      </c>
      <c r="BG11" s="99">
        <f t="shared" si="16"/>
        <v>1</v>
      </c>
    </row>
    <row r="12" spans="1:60" x14ac:dyDescent="0.2">
      <c r="A12" s="131" t="s">
        <v>82</v>
      </c>
      <c r="B12" s="102"/>
      <c r="C12" s="102"/>
      <c r="D12" s="113"/>
      <c r="E12" s="141" t="str">
        <f t="shared" si="17"/>
        <v>Weserbergland</v>
      </c>
      <c r="F12" s="12"/>
      <c r="G12" s="12"/>
      <c r="H12" s="12"/>
      <c r="I12" s="13"/>
      <c r="J12" s="166" t="s">
        <v>1050</v>
      </c>
      <c r="K12" s="12"/>
      <c r="L12" s="134"/>
      <c r="M12" s="14"/>
      <c r="N12" s="132" t="str">
        <f>IF(M12="","",Listen!$K$2)</f>
        <v/>
      </c>
      <c r="O12" s="14"/>
      <c r="P12" s="132" t="str">
        <f>IF(O12="","",Listen!$K$2)</f>
        <v/>
      </c>
      <c r="Q12" s="14"/>
      <c r="R12" s="132" t="str">
        <f>IF(Q12="","",Listen!$K$2)</f>
        <v/>
      </c>
      <c r="S12" s="14"/>
      <c r="T12" s="132" t="str">
        <f>IF(S12="","",Listen!$K$2)</f>
        <v/>
      </c>
      <c r="U12" s="14"/>
      <c r="V12" s="132" t="str">
        <f>IF(U12="","",Listen!$K$2)</f>
        <v/>
      </c>
      <c r="W12" s="14"/>
      <c r="X12" s="132" t="str">
        <f>IF(W12="","",Listen!$K$2)</f>
        <v/>
      </c>
      <c r="Y12" s="116" t="str">
        <f t="shared" si="18"/>
        <v/>
      </c>
      <c r="AA12" s="99" t="str">
        <f t="shared" si="19"/>
        <v/>
      </c>
      <c r="AB12" s="99" t="str">
        <f t="shared" si="20"/>
        <v/>
      </c>
      <c r="AC12" s="99" t="str">
        <f t="shared" si="21"/>
        <v/>
      </c>
      <c r="AD12" s="99" t="str">
        <f t="shared" si="22"/>
        <v>Weserbergland</v>
      </c>
      <c r="AE12" s="99" t="str">
        <f t="shared" si="23"/>
        <v/>
      </c>
      <c r="AF12" s="99" t="str">
        <f t="shared" si="24"/>
        <v/>
      </c>
      <c r="AG12" s="99" t="str">
        <f t="shared" si="25"/>
        <v/>
      </c>
      <c r="AH12" s="155" t="str">
        <f t="shared" si="26"/>
        <v/>
      </c>
      <c r="AI12" s="99" t="str">
        <f t="shared" si="27"/>
        <v>Bezirksmeisterschaften 2017</v>
      </c>
      <c r="AJ12" s="158" t="str">
        <f t="shared" si="28"/>
        <v/>
      </c>
      <c r="AK12" s="158" t="str">
        <f t="shared" si="29"/>
        <v/>
      </c>
      <c r="AL12" s="158" t="str">
        <f t="shared" si="30"/>
        <v/>
      </c>
      <c r="AM12" s="158" t="str">
        <f t="shared" si="31"/>
        <v/>
      </c>
      <c r="AN12" s="158" t="str">
        <f t="shared" si="32"/>
        <v/>
      </c>
      <c r="AO12" s="158" t="str">
        <f t="shared" si="33"/>
        <v/>
      </c>
      <c r="AP12" s="150"/>
      <c r="AQ12" s="150"/>
      <c r="AS12" s="99">
        <f t="shared" si="2"/>
        <v>1</v>
      </c>
      <c r="AT12" s="99">
        <f t="shared" si="3"/>
        <v>1</v>
      </c>
      <c r="AU12" s="99">
        <f t="shared" si="4"/>
        <v>1</v>
      </c>
      <c r="AV12" s="99">
        <f t="shared" si="5"/>
        <v>1</v>
      </c>
      <c r="AW12" s="99">
        <f t="shared" si="6"/>
        <v>1</v>
      </c>
      <c r="AX12" s="99">
        <f t="shared" si="7"/>
        <v>1</v>
      </c>
      <c r="AY12" s="99">
        <f t="shared" si="8"/>
        <v>1</v>
      </c>
      <c r="AZ12" s="99">
        <f t="shared" si="9"/>
        <v>1</v>
      </c>
      <c r="BA12" s="99">
        <f t="shared" si="10"/>
        <v>1</v>
      </c>
      <c r="BB12" s="99">
        <f t="shared" si="11"/>
        <v>1</v>
      </c>
      <c r="BC12" s="99">
        <f t="shared" si="12"/>
        <v>1</v>
      </c>
      <c r="BD12" s="99">
        <f t="shared" si="13"/>
        <v>1</v>
      </c>
      <c r="BE12" s="99">
        <f t="shared" si="14"/>
        <v>1</v>
      </c>
      <c r="BF12" s="99">
        <f t="shared" si="15"/>
        <v>1</v>
      </c>
      <c r="BG12" s="99">
        <f t="shared" si="16"/>
        <v>1</v>
      </c>
    </row>
    <row r="13" spans="1:60" x14ac:dyDescent="0.2">
      <c r="A13" s="131" t="s">
        <v>82</v>
      </c>
      <c r="B13" s="102"/>
      <c r="C13" s="102"/>
      <c r="D13" s="113"/>
      <c r="E13" s="141" t="str">
        <f t="shared" si="17"/>
        <v>Weserbergland</v>
      </c>
      <c r="F13" s="12"/>
      <c r="G13" s="12"/>
      <c r="H13" s="12"/>
      <c r="I13" s="13"/>
      <c r="J13" s="166" t="s">
        <v>1050</v>
      </c>
      <c r="K13" s="12"/>
      <c r="L13" s="134"/>
      <c r="M13" s="14"/>
      <c r="N13" s="132" t="str">
        <f>IF(M13="","",Listen!$K$2)</f>
        <v/>
      </c>
      <c r="O13" s="14"/>
      <c r="P13" s="132" t="str">
        <f>IF(O13="","",Listen!$K$2)</f>
        <v/>
      </c>
      <c r="Q13" s="14"/>
      <c r="R13" s="132" t="str">
        <f>IF(Q13="","",Listen!$K$2)</f>
        <v/>
      </c>
      <c r="S13" s="14"/>
      <c r="T13" s="132" t="str">
        <f>IF(S13="","",Listen!$K$2)</f>
        <v/>
      </c>
      <c r="U13" s="14"/>
      <c r="V13" s="132" t="str">
        <f>IF(U13="","",Listen!$K$2)</f>
        <v/>
      </c>
      <c r="W13" s="14"/>
      <c r="X13" s="132" t="str">
        <f>IF(W13="","",Listen!$K$2)</f>
        <v/>
      </c>
      <c r="Y13" s="116" t="str">
        <f t="shared" si="18"/>
        <v/>
      </c>
      <c r="AA13" s="99" t="str">
        <f t="shared" si="19"/>
        <v/>
      </c>
      <c r="AB13" s="99" t="str">
        <f t="shared" si="20"/>
        <v/>
      </c>
      <c r="AC13" s="99" t="str">
        <f t="shared" si="21"/>
        <v/>
      </c>
      <c r="AD13" s="99" t="str">
        <f t="shared" si="22"/>
        <v>Weserbergland</v>
      </c>
      <c r="AE13" s="99" t="str">
        <f t="shared" si="23"/>
        <v/>
      </c>
      <c r="AF13" s="99" t="str">
        <f t="shared" si="24"/>
        <v/>
      </c>
      <c r="AG13" s="99" t="str">
        <f t="shared" si="25"/>
        <v/>
      </c>
      <c r="AH13" s="155" t="str">
        <f t="shared" si="26"/>
        <v/>
      </c>
      <c r="AI13" s="99" t="str">
        <f t="shared" si="27"/>
        <v>Bezirksmeisterschaften 2017</v>
      </c>
      <c r="AJ13" s="158" t="str">
        <f t="shared" si="28"/>
        <v/>
      </c>
      <c r="AK13" s="158" t="str">
        <f t="shared" si="29"/>
        <v/>
      </c>
      <c r="AL13" s="158" t="str">
        <f t="shared" si="30"/>
        <v/>
      </c>
      <c r="AM13" s="158" t="str">
        <f t="shared" si="31"/>
        <v/>
      </c>
      <c r="AN13" s="158" t="str">
        <f t="shared" si="32"/>
        <v/>
      </c>
      <c r="AO13" s="158" t="str">
        <f t="shared" si="33"/>
        <v/>
      </c>
      <c r="AP13" s="150"/>
      <c r="AQ13" s="150"/>
      <c r="AS13" s="99">
        <f t="shared" si="2"/>
        <v>1</v>
      </c>
      <c r="AT13" s="99">
        <f t="shared" si="3"/>
        <v>1</v>
      </c>
      <c r="AU13" s="99">
        <f t="shared" si="4"/>
        <v>1</v>
      </c>
      <c r="AV13" s="99">
        <f t="shared" si="5"/>
        <v>1</v>
      </c>
      <c r="AW13" s="99">
        <f t="shared" si="6"/>
        <v>1</v>
      </c>
      <c r="AX13" s="99">
        <f t="shared" si="7"/>
        <v>1</v>
      </c>
      <c r="AY13" s="99">
        <f t="shared" si="8"/>
        <v>1</v>
      </c>
      <c r="AZ13" s="99">
        <f t="shared" si="9"/>
        <v>1</v>
      </c>
      <c r="BA13" s="99">
        <f t="shared" si="10"/>
        <v>1</v>
      </c>
      <c r="BB13" s="99">
        <f t="shared" si="11"/>
        <v>1</v>
      </c>
      <c r="BC13" s="99">
        <f t="shared" si="12"/>
        <v>1</v>
      </c>
      <c r="BD13" s="99">
        <f t="shared" si="13"/>
        <v>1</v>
      </c>
      <c r="BE13" s="99">
        <f t="shared" si="14"/>
        <v>1</v>
      </c>
      <c r="BF13" s="99">
        <f t="shared" si="15"/>
        <v>1</v>
      </c>
      <c r="BG13" s="99">
        <f t="shared" si="16"/>
        <v>1</v>
      </c>
    </row>
    <row r="14" spans="1:60" x14ac:dyDescent="0.2">
      <c r="A14" s="131" t="s">
        <v>82</v>
      </c>
      <c r="B14" s="102"/>
      <c r="C14" s="102"/>
      <c r="D14" s="113"/>
      <c r="E14" s="141" t="str">
        <f t="shared" si="17"/>
        <v>Weserbergland</v>
      </c>
      <c r="F14" s="12"/>
      <c r="G14" s="12"/>
      <c r="H14" s="12"/>
      <c r="I14" s="13"/>
      <c r="J14" s="166" t="s">
        <v>1050</v>
      </c>
      <c r="K14" s="12"/>
      <c r="L14" s="134"/>
      <c r="M14" s="14"/>
      <c r="N14" s="132" t="str">
        <f>IF(M14="","",Listen!$K$2)</f>
        <v/>
      </c>
      <c r="O14" s="14"/>
      <c r="P14" s="132" t="str">
        <f>IF(O14="","",Listen!$K$2)</f>
        <v/>
      </c>
      <c r="Q14" s="14"/>
      <c r="R14" s="132" t="str">
        <f>IF(Q14="","",Listen!$K$2)</f>
        <v/>
      </c>
      <c r="S14" s="14"/>
      <c r="T14" s="132" t="str">
        <f>IF(S14="","",Listen!$K$2)</f>
        <v/>
      </c>
      <c r="U14" s="14"/>
      <c r="V14" s="132" t="str">
        <f>IF(U14="","",Listen!$K$2)</f>
        <v/>
      </c>
      <c r="W14" s="14"/>
      <c r="X14" s="132" t="str">
        <f>IF(W14="","",Listen!$K$2)</f>
        <v/>
      </c>
      <c r="Y14" s="116" t="str">
        <f t="shared" si="18"/>
        <v/>
      </c>
      <c r="AA14" s="99" t="str">
        <f t="shared" si="19"/>
        <v/>
      </c>
      <c r="AB14" s="99" t="str">
        <f t="shared" si="20"/>
        <v/>
      </c>
      <c r="AC14" s="99" t="str">
        <f t="shared" si="21"/>
        <v/>
      </c>
      <c r="AD14" s="99" t="str">
        <f t="shared" si="22"/>
        <v>Weserbergland</v>
      </c>
      <c r="AE14" s="99" t="str">
        <f t="shared" si="23"/>
        <v/>
      </c>
      <c r="AF14" s="99" t="str">
        <f t="shared" si="24"/>
        <v/>
      </c>
      <c r="AG14" s="99" t="str">
        <f t="shared" si="25"/>
        <v/>
      </c>
      <c r="AH14" s="155" t="str">
        <f t="shared" si="26"/>
        <v/>
      </c>
      <c r="AI14" s="99" t="str">
        <f t="shared" si="27"/>
        <v>Bezirksmeisterschaften 2017</v>
      </c>
      <c r="AJ14" s="158" t="str">
        <f t="shared" si="28"/>
        <v/>
      </c>
      <c r="AK14" s="158" t="str">
        <f t="shared" si="29"/>
        <v/>
      </c>
      <c r="AL14" s="158" t="str">
        <f t="shared" si="30"/>
        <v/>
      </c>
      <c r="AM14" s="158" t="str">
        <f t="shared" si="31"/>
        <v/>
      </c>
      <c r="AN14" s="158" t="str">
        <f t="shared" si="32"/>
        <v/>
      </c>
      <c r="AO14" s="158" t="str">
        <f t="shared" si="33"/>
        <v/>
      </c>
      <c r="AP14" s="150"/>
      <c r="AQ14" s="150"/>
      <c r="AS14" s="99">
        <f t="shared" si="2"/>
        <v>1</v>
      </c>
      <c r="AT14" s="99">
        <f t="shared" si="3"/>
        <v>1</v>
      </c>
      <c r="AU14" s="99">
        <f t="shared" si="4"/>
        <v>1</v>
      </c>
      <c r="AV14" s="99">
        <f t="shared" si="5"/>
        <v>1</v>
      </c>
      <c r="AW14" s="99">
        <f t="shared" si="6"/>
        <v>1</v>
      </c>
      <c r="AX14" s="99">
        <f t="shared" si="7"/>
        <v>1</v>
      </c>
      <c r="AY14" s="99">
        <f t="shared" si="8"/>
        <v>1</v>
      </c>
      <c r="AZ14" s="99">
        <f t="shared" si="9"/>
        <v>1</v>
      </c>
      <c r="BA14" s="99">
        <f t="shared" si="10"/>
        <v>1</v>
      </c>
      <c r="BB14" s="99">
        <f t="shared" si="11"/>
        <v>1</v>
      </c>
      <c r="BC14" s="99">
        <f t="shared" si="12"/>
        <v>1</v>
      </c>
      <c r="BD14" s="99">
        <f t="shared" si="13"/>
        <v>1</v>
      </c>
      <c r="BE14" s="99">
        <f t="shared" si="14"/>
        <v>1</v>
      </c>
      <c r="BF14" s="99">
        <f t="shared" si="15"/>
        <v>1</v>
      </c>
      <c r="BG14" s="99">
        <f t="shared" si="16"/>
        <v>1</v>
      </c>
    </row>
    <row r="15" spans="1:60" x14ac:dyDescent="0.2">
      <c r="A15" s="131" t="s">
        <v>82</v>
      </c>
      <c r="B15" s="102"/>
      <c r="C15" s="102"/>
      <c r="D15" s="113"/>
      <c r="E15" s="141" t="str">
        <f t="shared" si="17"/>
        <v>Weserbergland</v>
      </c>
      <c r="F15" s="12"/>
      <c r="G15" s="12"/>
      <c r="H15" s="12"/>
      <c r="I15" s="13"/>
      <c r="J15" s="166" t="s">
        <v>1050</v>
      </c>
      <c r="K15" s="12"/>
      <c r="L15" s="134"/>
      <c r="M15" s="14"/>
      <c r="N15" s="132" t="str">
        <f>IF(M15="","",Listen!$K$2)</f>
        <v/>
      </c>
      <c r="O15" s="14"/>
      <c r="P15" s="132" t="str">
        <f>IF(O15="","",Listen!$K$2)</f>
        <v/>
      </c>
      <c r="Q15" s="14"/>
      <c r="R15" s="132" t="str">
        <f>IF(Q15="","",Listen!$K$2)</f>
        <v/>
      </c>
      <c r="S15" s="14"/>
      <c r="T15" s="132" t="str">
        <f>IF(S15="","",Listen!$K$2)</f>
        <v/>
      </c>
      <c r="U15" s="14"/>
      <c r="V15" s="132" t="str">
        <f>IF(U15="","",Listen!$K$2)</f>
        <v/>
      </c>
      <c r="W15" s="14"/>
      <c r="X15" s="132" t="str">
        <f>IF(W15="","",Listen!$K$2)</f>
        <v/>
      </c>
      <c r="Y15" s="116" t="str">
        <f t="shared" si="18"/>
        <v/>
      </c>
      <c r="AA15" s="99" t="str">
        <f t="shared" si="19"/>
        <v/>
      </c>
      <c r="AB15" s="99" t="str">
        <f t="shared" si="20"/>
        <v/>
      </c>
      <c r="AC15" s="99" t="str">
        <f t="shared" si="21"/>
        <v/>
      </c>
      <c r="AD15" s="99" t="str">
        <f t="shared" si="22"/>
        <v>Weserbergland</v>
      </c>
      <c r="AE15" s="99" t="str">
        <f t="shared" si="23"/>
        <v/>
      </c>
      <c r="AF15" s="99" t="str">
        <f t="shared" si="24"/>
        <v/>
      </c>
      <c r="AG15" s="99" t="str">
        <f t="shared" si="25"/>
        <v/>
      </c>
      <c r="AH15" s="155" t="str">
        <f t="shared" si="26"/>
        <v/>
      </c>
      <c r="AI15" s="99" t="str">
        <f t="shared" si="27"/>
        <v>Bezirksmeisterschaften 2017</v>
      </c>
      <c r="AJ15" s="158" t="str">
        <f t="shared" si="28"/>
        <v/>
      </c>
      <c r="AK15" s="158" t="str">
        <f t="shared" si="29"/>
        <v/>
      </c>
      <c r="AL15" s="158" t="str">
        <f t="shared" si="30"/>
        <v/>
      </c>
      <c r="AM15" s="158" t="str">
        <f t="shared" si="31"/>
        <v/>
      </c>
      <c r="AN15" s="158" t="str">
        <f t="shared" si="32"/>
        <v/>
      </c>
      <c r="AO15" s="158" t="str">
        <f t="shared" si="33"/>
        <v/>
      </c>
      <c r="AP15" s="150"/>
      <c r="AQ15" s="150"/>
      <c r="AS15" s="99">
        <f t="shared" si="2"/>
        <v>1</v>
      </c>
      <c r="AT15" s="99">
        <f t="shared" si="3"/>
        <v>1</v>
      </c>
      <c r="AU15" s="99">
        <f t="shared" si="4"/>
        <v>1</v>
      </c>
      <c r="AV15" s="99">
        <f t="shared" si="5"/>
        <v>1</v>
      </c>
      <c r="AW15" s="99">
        <f t="shared" si="6"/>
        <v>1</v>
      </c>
      <c r="AX15" s="99">
        <f t="shared" si="7"/>
        <v>1</v>
      </c>
      <c r="AY15" s="99">
        <f t="shared" si="8"/>
        <v>1</v>
      </c>
      <c r="AZ15" s="99">
        <f t="shared" si="9"/>
        <v>1</v>
      </c>
      <c r="BA15" s="99">
        <f t="shared" si="10"/>
        <v>1</v>
      </c>
      <c r="BB15" s="99">
        <f t="shared" si="11"/>
        <v>1</v>
      </c>
      <c r="BC15" s="99">
        <f t="shared" si="12"/>
        <v>1</v>
      </c>
      <c r="BD15" s="99">
        <f t="shared" si="13"/>
        <v>1</v>
      </c>
      <c r="BE15" s="99">
        <f t="shared" si="14"/>
        <v>1</v>
      </c>
      <c r="BF15" s="99">
        <f t="shared" si="15"/>
        <v>1</v>
      </c>
      <c r="BG15" s="99">
        <f t="shared" si="16"/>
        <v>1</v>
      </c>
    </row>
    <row r="16" spans="1:60" x14ac:dyDescent="0.2">
      <c r="A16" s="131" t="s">
        <v>82</v>
      </c>
      <c r="B16" s="102"/>
      <c r="C16" s="102"/>
      <c r="D16" s="113"/>
      <c r="E16" s="141" t="str">
        <f t="shared" si="17"/>
        <v>Weserbergland</v>
      </c>
      <c r="F16" s="12"/>
      <c r="G16" s="12"/>
      <c r="H16" s="12"/>
      <c r="I16" s="13"/>
      <c r="J16" s="166" t="s">
        <v>1050</v>
      </c>
      <c r="K16" s="12"/>
      <c r="L16" s="134"/>
      <c r="M16" s="14"/>
      <c r="N16" s="132" t="str">
        <f>IF(M16="","",Listen!$K$2)</f>
        <v/>
      </c>
      <c r="O16" s="14"/>
      <c r="P16" s="132" t="str">
        <f>IF(O16="","",Listen!$K$2)</f>
        <v/>
      </c>
      <c r="Q16" s="14"/>
      <c r="R16" s="132" t="str">
        <f>IF(Q16="","",Listen!$K$2)</f>
        <v/>
      </c>
      <c r="S16" s="14"/>
      <c r="T16" s="132" t="str">
        <f>IF(S16="","",Listen!$K$2)</f>
        <v/>
      </c>
      <c r="U16" s="14"/>
      <c r="V16" s="132" t="str">
        <f>IF(U16="","",Listen!$K$2)</f>
        <v/>
      </c>
      <c r="W16" s="14"/>
      <c r="X16" s="132" t="str">
        <f>IF(W16="","",Listen!$K$2)</f>
        <v/>
      </c>
      <c r="Y16" s="116" t="str">
        <f t="shared" si="18"/>
        <v/>
      </c>
      <c r="AA16" s="99" t="str">
        <f t="shared" si="19"/>
        <v/>
      </c>
      <c r="AB16" s="99" t="str">
        <f t="shared" si="20"/>
        <v/>
      </c>
      <c r="AC16" s="99" t="str">
        <f t="shared" si="21"/>
        <v/>
      </c>
      <c r="AD16" s="99" t="str">
        <f t="shared" si="22"/>
        <v>Weserbergland</v>
      </c>
      <c r="AE16" s="99" t="str">
        <f t="shared" si="23"/>
        <v/>
      </c>
      <c r="AF16" s="99" t="str">
        <f t="shared" si="24"/>
        <v/>
      </c>
      <c r="AG16" s="99" t="str">
        <f t="shared" si="25"/>
        <v/>
      </c>
      <c r="AH16" s="155" t="str">
        <f t="shared" si="26"/>
        <v/>
      </c>
      <c r="AI16" s="99" t="str">
        <f t="shared" si="27"/>
        <v>Bezirksmeisterschaften 2017</v>
      </c>
      <c r="AJ16" s="158" t="str">
        <f t="shared" si="28"/>
        <v/>
      </c>
      <c r="AK16" s="158" t="str">
        <f t="shared" si="29"/>
        <v/>
      </c>
      <c r="AL16" s="158" t="str">
        <f t="shared" si="30"/>
        <v/>
      </c>
      <c r="AM16" s="158" t="str">
        <f t="shared" si="31"/>
        <v/>
      </c>
      <c r="AN16" s="158" t="str">
        <f t="shared" si="32"/>
        <v/>
      </c>
      <c r="AO16" s="158" t="str">
        <f t="shared" si="33"/>
        <v/>
      </c>
      <c r="AP16" s="150"/>
      <c r="AQ16" s="150"/>
      <c r="AS16" s="99">
        <f t="shared" si="2"/>
        <v>1</v>
      </c>
      <c r="AT16" s="99">
        <f t="shared" si="3"/>
        <v>1</v>
      </c>
      <c r="AU16" s="99">
        <f t="shared" si="4"/>
        <v>1</v>
      </c>
      <c r="AV16" s="99">
        <f t="shared" si="5"/>
        <v>1</v>
      </c>
      <c r="AW16" s="99">
        <f t="shared" si="6"/>
        <v>1</v>
      </c>
      <c r="AX16" s="99">
        <f t="shared" si="7"/>
        <v>1</v>
      </c>
      <c r="AY16" s="99">
        <f t="shared" si="8"/>
        <v>1</v>
      </c>
      <c r="AZ16" s="99">
        <f t="shared" si="9"/>
        <v>1</v>
      </c>
      <c r="BA16" s="99">
        <f t="shared" si="10"/>
        <v>1</v>
      </c>
      <c r="BB16" s="99">
        <f t="shared" si="11"/>
        <v>1</v>
      </c>
      <c r="BC16" s="99">
        <f t="shared" si="12"/>
        <v>1</v>
      </c>
      <c r="BD16" s="99">
        <f t="shared" si="13"/>
        <v>1</v>
      </c>
      <c r="BE16" s="99">
        <f t="shared" si="14"/>
        <v>1</v>
      </c>
      <c r="BF16" s="99">
        <f t="shared" si="15"/>
        <v>1</v>
      </c>
      <c r="BG16" s="99">
        <f t="shared" si="16"/>
        <v>1</v>
      </c>
    </row>
    <row r="17" spans="1:59" x14ac:dyDescent="0.2">
      <c r="A17" s="131" t="s">
        <v>82</v>
      </c>
      <c r="B17" s="102"/>
      <c r="C17" s="102"/>
      <c r="D17" s="113"/>
      <c r="E17" s="141" t="str">
        <f t="shared" si="17"/>
        <v>Weserbergland</v>
      </c>
      <c r="F17" s="12"/>
      <c r="G17" s="12"/>
      <c r="H17" s="12"/>
      <c r="I17" s="13"/>
      <c r="J17" s="166" t="s">
        <v>1050</v>
      </c>
      <c r="K17" s="12"/>
      <c r="L17" s="134"/>
      <c r="M17" s="14"/>
      <c r="N17" s="132" t="str">
        <f>IF(M17="","",Listen!$K$2)</f>
        <v/>
      </c>
      <c r="O17" s="14"/>
      <c r="P17" s="132" t="str">
        <f>IF(O17="","",Listen!$K$2)</f>
        <v/>
      </c>
      <c r="Q17" s="14"/>
      <c r="R17" s="132" t="str">
        <f>IF(Q17="","",Listen!$K$2)</f>
        <v/>
      </c>
      <c r="S17" s="14"/>
      <c r="T17" s="132" t="str">
        <f>IF(S17="","",Listen!$K$2)</f>
        <v/>
      </c>
      <c r="U17" s="14"/>
      <c r="V17" s="132" t="str">
        <f>IF(U17="","",Listen!$K$2)</f>
        <v/>
      </c>
      <c r="W17" s="14"/>
      <c r="X17" s="132" t="str">
        <f>IF(W17="","",Listen!$K$2)</f>
        <v/>
      </c>
      <c r="Y17" s="116" t="str">
        <f t="shared" si="18"/>
        <v/>
      </c>
      <c r="AA17" s="99" t="str">
        <f t="shared" si="19"/>
        <v/>
      </c>
      <c r="AB17" s="99" t="str">
        <f t="shared" si="20"/>
        <v/>
      </c>
      <c r="AC17" s="99" t="str">
        <f t="shared" si="21"/>
        <v/>
      </c>
      <c r="AD17" s="99" t="str">
        <f t="shared" si="22"/>
        <v>Weserbergland</v>
      </c>
      <c r="AE17" s="99" t="str">
        <f t="shared" si="23"/>
        <v/>
      </c>
      <c r="AF17" s="99" t="str">
        <f t="shared" si="24"/>
        <v/>
      </c>
      <c r="AG17" s="99" t="str">
        <f t="shared" si="25"/>
        <v/>
      </c>
      <c r="AH17" s="155" t="str">
        <f t="shared" si="26"/>
        <v/>
      </c>
      <c r="AI17" s="99" t="str">
        <f t="shared" si="27"/>
        <v>Bezirksmeisterschaften 2017</v>
      </c>
      <c r="AJ17" s="158" t="str">
        <f t="shared" si="28"/>
        <v/>
      </c>
      <c r="AK17" s="158" t="str">
        <f t="shared" si="29"/>
        <v/>
      </c>
      <c r="AL17" s="158" t="str">
        <f t="shared" si="30"/>
        <v/>
      </c>
      <c r="AM17" s="158" t="str">
        <f t="shared" si="31"/>
        <v/>
      </c>
      <c r="AN17" s="158" t="str">
        <f t="shared" si="32"/>
        <v/>
      </c>
      <c r="AO17" s="158" t="str">
        <f t="shared" si="33"/>
        <v/>
      </c>
      <c r="AP17" s="150"/>
      <c r="AQ17" s="150"/>
      <c r="AS17" s="99">
        <f t="shared" si="2"/>
        <v>1</v>
      </c>
      <c r="AT17" s="99">
        <f t="shared" si="3"/>
        <v>1</v>
      </c>
      <c r="AU17" s="99">
        <f t="shared" si="4"/>
        <v>1</v>
      </c>
      <c r="AV17" s="99">
        <f t="shared" si="5"/>
        <v>1</v>
      </c>
      <c r="AW17" s="99">
        <f t="shared" si="6"/>
        <v>1</v>
      </c>
      <c r="AX17" s="99">
        <f t="shared" si="7"/>
        <v>1</v>
      </c>
      <c r="AY17" s="99">
        <f t="shared" si="8"/>
        <v>1</v>
      </c>
      <c r="AZ17" s="99">
        <f t="shared" si="9"/>
        <v>1</v>
      </c>
      <c r="BA17" s="99">
        <f t="shared" si="10"/>
        <v>1</v>
      </c>
      <c r="BB17" s="99">
        <f t="shared" si="11"/>
        <v>1</v>
      </c>
      <c r="BC17" s="99">
        <f t="shared" si="12"/>
        <v>1</v>
      </c>
      <c r="BD17" s="99">
        <f t="shared" si="13"/>
        <v>1</v>
      </c>
      <c r="BE17" s="99">
        <f t="shared" si="14"/>
        <v>1</v>
      </c>
      <c r="BF17" s="99">
        <f t="shared" si="15"/>
        <v>1</v>
      </c>
      <c r="BG17" s="99">
        <f t="shared" si="16"/>
        <v>1</v>
      </c>
    </row>
    <row r="18" spans="1:59" x14ac:dyDescent="0.2">
      <c r="A18" s="131" t="s">
        <v>82</v>
      </c>
      <c r="B18" s="102"/>
      <c r="C18" s="102"/>
      <c r="D18" s="113"/>
      <c r="E18" s="141" t="str">
        <f t="shared" si="17"/>
        <v>Weserbergland</v>
      </c>
      <c r="F18" s="12"/>
      <c r="G18" s="12"/>
      <c r="H18" s="12"/>
      <c r="I18" s="13"/>
      <c r="J18" s="166" t="s">
        <v>1050</v>
      </c>
      <c r="K18" s="12"/>
      <c r="L18" s="134"/>
      <c r="M18" s="14"/>
      <c r="N18" s="132" t="str">
        <f>IF(M18="","",Listen!$K$2)</f>
        <v/>
      </c>
      <c r="O18" s="14"/>
      <c r="P18" s="132" t="str">
        <f>IF(O18="","",Listen!$K$2)</f>
        <v/>
      </c>
      <c r="Q18" s="14"/>
      <c r="R18" s="132" t="str">
        <f>IF(Q18="","",Listen!$K$2)</f>
        <v/>
      </c>
      <c r="S18" s="14"/>
      <c r="T18" s="132" t="str">
        <f>IF(S18="","",Listen!$K$2)</f>
        <v/>
      </c>
      <c r="U18" s="14"/>
      <c r="V18" s="132" t="str">
        <f>IF(U18="","",Listen!$K$2)</f>
        <v/>
      </c>
      <c r="W18" s="14"/>
      <c r="X18" s="132" t="str">
        <f>IF(W18="","",Listen!$K$2)</f>
        <v/>
      </c>
      <c r="Y18" s="116" t="str">
        <f t="shared" si="18"/>
        <v/>
      </c>
      <c r="AA18" s="99" t="str">
        <f t="shared" si="19"/>
        <v/>
      </c>
      <c r="AB18" s="99" t="str">
        <f t="shared" si="20"/>
        <v/>
      </c>
      <c r="AC18" s="99" t="str">
        <f t="shared" si="21"/>
        <v/>
      </c>
      <c r="AD18" s="99" t="str">
        <f t="shared" si="22"/>
        <v>Weserbergland</v>
      </c>
      <c r="AE18" s="99" t="str">
        <f t="shared" si="23"/>
        <v/>
      </c>
      <c r="AF18" s="99" t="str">
        <f t="shared" si="24"/>
        <v/>
      </c>
      <c r="AG18" s="99" t="str">
        <f t="shared" si="25"/>
        <v/>
      </c>
      <c r="AH18" s="155" t="str">
        <f t="shared" si="26"/>
        <v/>
      </c>
      <c r="AI18" s="99" t="str">
        <f t="shared" si="27"/>
        <v>Bezirksmeisterschaften 2017</v>
      </c>
      <c r="AJ18" s="158" t="str">
        <f t="shared" si="28"/>
        <v/>
      </c>
      <c r="AK18" s="158" t="str">
        <f t="shared" si="29"/>
        <v/>
      </c>
      <c r="AL18" s="158" t="str">
        <f t="shared" si="30"/>
        <v/>
      </c>
      <c r="AM18" s="158" t="str">
        <f t="shared" si="31"/>
        <v/>
      </c>
      <c r="AN18" s="158" t="str">
        <f t="shared" si="32"/>
        <v/>
      </c>
      <c r="AO18" s="158" t="str">
        <f t="shared" si="33"/>
        <v/>
      </c>
      <c r="AP18" s="150"/>
      <c r="AQ18" s="150"/>
      <c r="AS18" s="99">
        <f t="shared" si="2"/>
        <v>1</v>
      </c>
      <c r="AT18" s="99">
        <f t="shared" si="3"/>
        <v>1</v>
      </c>
      <c r="AU18" s="99">
        <f t="shared" si="4"/>
        <v>1</v>
      </c>
      <c r="AV18" s="99">
        <f t="shared" si="5"/>
        <v>1</v>
      </c>
      <c r="AW18" s="99">
        <f t="shared" si="6"/>
        <v>1</v>
      </c>
      <c r="AX18" s="99">
        <f t="shared" si="7"/>
        <v>1</v>
      </c>
      <c r="AY18" s="99">
        <f t="shared" si="8"/>
        <v>1</v>
      </c>
      <c r="AZ18" s="99">
        <f t="shared" si="9"/>
        <v>1</v>
      </c>
      <c r="BA18" s="99">
        <f t="shared" si="10"/>
        <v>1</v>
      </c>
      <c r="BB18" s="99">
        <f t="shared" si="11"/>
        <v>1</v>
      </c>
      <c r="BC18" s="99">
        <f t="shared" si="12"/>
        <v>1</v>
      </c>
      <c r="BD18" s="99">
        <f t="shared" si="13"/>
        <v>1</v>
      </c>
      <c r="BE18" s="99">
        <f t="shared" si="14"/>
        <v>1</v>
      </c>
      <c r="BF18" s="99">
        <f t="shared" si="15"/>
        <v>1</v>
      </c>
      <c r="BG18" s="99">
        <f t="shared" si="16"/>
        <v>1</v>
      </c>
    </row>
    <row r="19" spans="1:59" x14ac:dyDescent="0.2">
      <c r="A19" s="131" t="s">
        <v>82</v>
      </c>
      <c r="B19" s="102"/>
      <c r="C19" s="102"/>
      <c r="D19" s="113"/>
      <c r="E19" s="141" t="str">
        <f t="shared" si="17"/>
        <v>Weserbergland</v>
      </c>
      <c r="F19" s="12"/>
      <c r="G19" s="12"/>
      <c r="H19" s="12"/>
      <c r="I19" s="13"/>
      <c r="J19" s="166" t="s">
        <v>1050</v>
      </c>
      <c r="K19" s="12"/>
      <c r="L19" s="134"/>
      <c r="M19" s="14"/>
      <c r="N19" s="132" t="str">
        <f>IF(M19="","",Listen!$K$2)</f>
        <v/>
      </c>
      <c r="O19" s="14"/>
      <c r="P19" s="132" t="str">
        <f>IF(O19="","",Listen!$K$2)</f>
        <v/>
      </c>
      <c r="Q19" s="14"/>
      <c r="R19" s="132" t="str">
        <f>IF(Q19="","",Listen!$K$2)</f>
        <v/>
      </c>
      <c r="S19" s="14"/>
      <c r="T19" s="132" t="str">
        <f>IF(S19="","",Listen!$K$2)</f>
        <v/>
      </c>
      <c r="U19" s="14"/>
      <c r="V19" s="132" t="str">
        <f>IF(U19="","",Listen!$K$2)</f>
        <v/>
      </c>
      <c r="W19" s="14"/>
      <c r="X19" s="132" t="str">
        <f>IF(W19="","",Listen!$K$2)</f>
        <v/>
      </c>
      <c r="Y19" s="116" t="str">
        <f t="shared" si="18"/>
        <v/>
      </c>
      <c r="AA19" s="99" t="str">
        <f t="shared" si="19"/>
        <v/>
      </c>
      <c r="AB19" s="99" t="str">
        <f t="shared" si="20"/>
        <v/>
      </c>
      <c r="AC19" s="99" t="str">
        <f t="shared" si="21"/>
        <v/>
      </c>
      <c r="AD19" s="99" t="str">
        <f t="shared" si="22"/>
        <v>Weserbergland</v>
      </c>
      <c r="AE19" s="99" t="str">
        <f t="shared" si="23"/>
        <v/>
      </c>
      <c r="AF19" s="99" t="str">
        <f t="shared" si="24"/>
        <v/>
      </c>
      <c r="AG19" s="99" t="str">
        <f t="shared" si="25"/>
        <v/>
      </c>
      <c r="AH19" s="155" t="str">
        <f t="shared" si="26"/>
        <v/>
      </c>
      <c r="AI19" s="99" t="str">
        <f t="shared" si="27"/>
        <v>Bezirksmeisterschaften 2017</v>
      </c>
      <c r="AJ19" s="158" t="str">
        <f t="shared" si="28"/>
        <v/>
      </c>
      <c r="AK19" s="158" t="str">
        <f t="shared" si="29"/>
        <v/>
      </c>
      <c r="AL19" s="158" t="str">
        <f t="shared" si="30"/>
        <v/>
      </c>
      <c r="AM19" s="158" t="str">
        <f t="shared" si="31"/>
        <v/>
      </c>
      <c r="AN19" s="158" t="str">
        <f t="shared" si="32"/>
        <v/>
      </c>
      <c r="AO19" s="158" t="str">
        <f t="shared" si="33"/>
        <v/>
      </c>
      <c r="AP19" s="150"/>
      <c r="AQ19" s="150"/>
      <c r="AS19" s="99">
        <f t="shared" si="2"/>
        <v>1</v>
      </c>
      <c r="AT19" s="99">
        <f t="shared" si="3"/>
        <v>1</v>
      </c>
      <c r="AU19" s="99">
        <f t="shared" si="4"/>
        <v>1</v>
      </c>
      <c r="AV19" s="99">
        <f t="shared" si="5"/>
        <v>1</v>
      </c>
      <c r="AW19" s="99">
        <f t="shared" si="6"/>
        <v>1</v>
      </c>
      <c r="AX19" s="99">
        <f t="shared" si="7"/>
        <v>1</v>
      </c>
      <c r="AY19" s="99">
        <f t="shared" si="8"/>
        <v>1</v>
      </c>
      <c r="AZ19" s="99">
        <f t="shared" si="9"/>
        <v>1</v>
      </c>
      <c r="BA19" s="99">
        <f t="shared" si="10"/>
        <v>1</v>
      </c>
      <c r="BB19" s="99">
        <f t="shared" si="11"/>
        <v>1</v>
      </c>
      <c r="BC19" s="99">
        <f t="shared" si="12"/>
        <v>1</v>
      </c>
      <c r="BD19" s="99">
        <f t="shared" si="13"/>
        <v>1</v>
      </c>
      <c r="BE19" s="99">
        <f t="shared" si="14"/>
        <v>1</v>
      </c>
      <c r="BF19" s="99">
        <f t="shared" si="15"/>
        <v>1</v>
      </c>
      <c r="BG19" s="99">
        <f t="shared" si="16"/>
        <v>1</v>
      </c>
    </row>
    <row r="20" spans="1:59" x14ac:dyDescent="0.2">
      <c r="A20" s="131" t="s">
        <v>82</v>
      </c>
      <c r="B20" s="102"/>
      <c r="C20" s="102"/>
      <c r="D20" s="113"/>
      <c r="E20" s="141" t="str">
        <f t="shared" si="17"/>
        <v>Weserbergland</v>
      </c>
      <c r="F20" s="12"/>
      <c r="G20" s="12"/>
      <c r="H20" s="12"/>
      <c r="I20" s="13"/>
      <c r="J20" s="166" t="s">
        <v>1050</v>
      </c>
      <c r="K20" s="12"/>
      <c r="L20" s="134"/>
      <c r="M20" s="14"/>
      <c r="N20" s="132" t="str">
        <f>IF(M20="","",Listen!$K$2)</f>
        <v/>
      </c>
      <c r="O20" s="14"/>
      <c r="P20" s="132" t="str">
        <f>IF(O20="","",Listen!$K$2)</f>
        <v/>
      </c>
      <c r="Q20" s="14"/>
      <c r="R20" s="132" t="str">
        <f>IF(Q20="","",Listen!$K$2)</f>
        <v/>
      </c>
      <c r="S20" s="14"/>
      <c r="T20" s="132" t="str">
        <f>IF(S20="","",Listen!$K$2)</f>
        <v/>
      </c>
      <c r="U20" s="14"/>
      <c r="V20" s="132" t="str">
        <f>IF(U20="","",Listen!$K$2)</f>
        <v/>
      </c>
      <c r="W20" s="14"/>
      <c r="X20" s="132" t="str">
        <f>IF(W20="","",Listen!$K$2)</f>
        <v/>
      </c>
      <c r="Y20" s="116" t="str">
        <f t="shared" si="18"/>
        <v/>
      </c>
      <c r="AA20" s="99" t="str">
        <f t="shared" si="19"/>
        <v/>
      </c>
      <c r="AB20" s="99" t="str">
        <f t="shared" si="20"/>
        <v/>
      </c>
      <c r="AC20" s="99" t="str">
        <f t="shared" si="21"/>
        <v/>
      </c>
      <c r="AD20" s="99" t="str">
        <f t="shared" si="22"/>
        <v>Weserbergland</v>
      </c>
      <c r="AE20" s="99" t="str">
        <f t="shared" si="23"/>
        <v/>
      </c>
      <c r="AF20" s="99" t="str">
        <f t="shared" si="24"/>
        <v/>
      </c>
      <c r="AG20" s="99" t="str">
        <f t="shared" si="25"/>
        <v/>
      </c>
      <c r="AH20" s="155" t="str">
        <f t="shared" si="26"/>
        <v/>
      </c>
      <c r="AI20" s="99" t="str">
        <f t="shared" si="27"/>
        <v>Bezirksmeisterschaften 2017</v>
      </c>
      <c r="AJ20" s="158" t="str">
        <f t="shared" si="28"/>
        <v/>
      </c>
      <c r="AK20" s="158" t="str">
        <f t="shared" si="29"/>
        <v/>
      </c>
      <c r="AL20" s="158" t="str">
        <f t="shared" si="30"/>
        <v/>
      </c>
      <c r="AM20" s="158" t="str">
        <f t="shared" si="31"/>
        <v/>
      </c>
      <c r="AN20" s="158" t="str">
        <f t="shared" si="32"/>
        <v/>
      </c>
      <c r="AO20" s="158" t="str">
        <f t="shared" si="33"/>
        <v/>
      </c>
      <c r="AP20" s="150"/>
      <c r="AQ20" s="150"/>
      <c r="AS20" s="99">
        <f t="shared" si="2"/>
        <v>1</v>
      </c>
      <c r="AT20" s="99">
        <f t="shared" si="3"/>
        <v>1</v>
      </c>
      <c r="AU20" s="99">
        <f t="shared" si="4"/>
        <v>1</v>
      </c>
      <c r="AV20" s="99">
        <f t="shared" si="5"/>
        <v>1</v>
      </c>
      <c r="AW20" s="99">
        <f t="shared" si="6"/>
        <v>1</v>
      </c>
      <c r="AX20" s="99">
        <f t="shared" si="7"/>
        <v>1</v>
      </c>
      <c r="AY20" s="99">
        <f t="shared" si="8"/>
        <v>1</v>
      </c>
      <c r="AZ20" s="99">
        <f t="shared" si="9"/>
        <v>1</v>
      </c>
      <c r="BA20" s="99">
        <f t="shared" si="10"/>
        <v>1</v>
      </c>
      <c r="BB20" s="99">
        <f t="shared" si="11"/>
        <v>1</v>
      </c>
      <c r="BC20" s="99">
        <f t="shared" si="12"/>
        <v>1</v>
      </c>
      <c r="BD20" s="99">
        <f t="shared" si="13"/>
        <v>1</v>
      </c>
      <c r="BE20" s="99">
        <f t="shared" si="14"/>
        <v>1</v>
      </c>
      <c r="BF20" s="99">
        <f t="shared" si="15"/>
        <v>1</v>
      </c>
      <c r="BG20" s="99">
        <f t="shared" si="16"/>
        <v>1</v>
      </c>
    </row>
    <row r="21" spans="1:59" x14ac:dyDescent="0.2">
      <c r="A21" s="131" t="s">
        <v>82</v>
      </c>
      <c r="B21" s="102"/>
      <c r="C21" s="102"/>
      <c r="D21" s="113"/>
      <c r="E21" s="141" t="str">
        <f t="shared" si="17"/>
        <v>Weserbergland</v>
      </c>
      <c r="F21" s="12"/>
      <c r="G21" s="12"/>
      <c r="H21" s="12"/>
      <c r="I21" s="13"/>
      <c r="J21" s="166" t="s">
        <v>1050</v>
      </c>
      <c r="K21" s="12"/>
      <c r="L21" s="134"/>
      <c r="M21" s="14"/>
      <c r="N21" s="132" t="str">
        <f>IF(M21="","",Listen!$K$2)</f>
        <v/>
      </c>
      <c r="O21" s="14"/>
      <c r="P21" s="132" t="str">
        <f>IF(O21="","",Listen!$K$2)</f>
        <v/>
      </c>
      <c r="Q21" s="14"/>
      <c r="R21" s="132" t="str">
        <f>IF(Q21="","",Listen!$K$2)</f>
        <v/>
      </c>
      <c r="S21" s="14"/>
      <c r="T21" s="132" t="str">
        <f>IF(S21="","",Listen!$K$2)</f>
        <v/>
      </c>
      <c r="U21" s="14"/>
      <c r="V21" s="132" t="str">
        <f>IF(U21="","",Listen!$K$2)</f>
        <v/>
      </c>
      <c r="W21" s="14"/>
      <c r="X21" s="132" t="str">
        <f>IF(W21="","",Listen!$K$2)</f>
        <v/>
      </c>
      <c r="Y21" s="116" t="str">
        <f t="shared" si="18"/>
        <v/>
      </c>
      <c r="AA21" s="99" t="str">
        <f t="shared" si="19"/>
        <v/>
      </c>
      <c r="AB21" s="99" t="str">
        <f t="shared" si="20"/>
        <v/>
      </c>
      <c r="AC21" s="99" t="str">
        <f t="shared" si="21"/>
        <v/>
      </c>
      <c r="AD21" s="99" t="str">
        <f t="shared" si="22"/>
        <v>Weserbergland</v>
      </c>
      <c r="AE21" s="99" t="str">
        <f t="shared" si="23"/>
        <v/>
      </c>
      <c r="AF21" s="99" t="str">
        <f t="shared" si="24"/>
        <v/>
      </c>
      <c r="AG21" s="99" t="str">
        <f t="shared" si="25"/>
        <v/>
      </c>
      <c r="AH21" s="155" t="str">
        <f t="shared" si="26"/>
        <v/>
      </c>
      <c r="AI21" s="99" t="str">
        <f t="shared" si="27"/>
        <v>Bezirksmeisterschaften 2017</v>
      </c>
      <c r="AJ21" s="158" t="str">
        <f t="shared" si="28"/>
        <v/>
      </c>
      <c r="AK21" s="158" t="str">
        <f t="shared" si="29"/>
        <v/>
      </c>
      <c r="AL21" s="158" t="str">
        <f t="shared" si="30"/>
        <v/>
      </c>
      <c r="AM21" s="158" t="str">
        <f t="shared" si="31"/>
        <v/>
      </c>
      <c r="AN21" s="158" t="str">
        <f t="shared" si="32"/>
        <v/>
      </c>
      <c r="AO21" s="158" t="str">
        <f t="shared" si="33"/>
        <v/>
      </c>
      <c r="AP21" s="150"/>
      <c r="AQ21" s="150"/>
      <c r="AS21" s="99">
        <f t="shared" si="2"/>
        <v>1</v>
      </c>
      <c r="AT21" s="99">
        <f t="shared" si="3"/>
        <v>1</v>
      </c>
      <c r="AU21" s="99">
        <f t="shared" si="4"/>
        <v>1</v>
      </c>
      <c r="AV21" s="99">
        <f t="shared" si="5"/>
        <v>1</v>
      </c>
      <c r="AW21" s="99">
        <f t="shared" si="6"/>
        <v>1</v>
      </c>
      <c r="AX21" s="99">
        <f t="shared" si="7"/>
        <v>1</v>
      </c>
      <c r="AY21" s="99">
        <f t="shared" si="8"/>
        <v>1</v>
      </c>
      <c r="AZ21" s="99">
        <f t="shared" si="9"/>
        <v>1</v>
      </c>
      <c r="BA21" s="99">
        <f t="shared" si="10"/>
        <v>1</v>
      </c>
      <c r="BB21" s="99">
        <f t="shared" si="11"/>
        <v>1</v>
      </c>
      <c r="BC21" s="99">
        <f t="shared" si="12"/>
        <v>1</v>
      </c>
      <c r="BD21" s="99">
        <f t="shared" si="13"/>
        <v>1</v>
      </c>
      <c r="BE21" s="99">
        <f t="shared" si="14"/>
        <v>1</v>
      </c>
      <c r="BF21" s="99">
        <f t="shared" si="15"/>
        <v>1</v>
      </c>
      <c r="BG21" s="99">
        <f t="shared" si="16"/>
        <v>1</v>
      </c>
    </row>
    <row r="22" spans="1:59" x14ac:dyDescent="0.2">
      <c r="A22" s="131" t="s">
        <v>82</v>
      </c>
      <c r="B22" s="102"/>
      <c r="C22" s="102"/>
      <c r="D22" s="113"/>
      <c r="E22" s="141" t="str">
        <f t="shared" si="17"/>
        <v>Weserbergland</v>
      </c>
      <c r="F22" s="12"/>
      <c r="G22" s="12"/>
      <c r="H22" s="12"/>
      <c r="I22" s="13"/>
      <c r="J22" s="166" t="s">
        <v>1050</v>
      </c>
      <c r="K22" s="12"/>
      <c r="L22" s="134"/>
      <c r="M22" s="14"/>
      <c r="N22" s="132" t="str">
        <f>IF(M22="","",Listen!$K$2)</f>
        <v/>
      </c>
      <c r="O22" s="14"/>
      <c r="P22" s="132" t="str">
        <f>IF(O22="","",Listen!$K$2)</f>
        <v/>
      </c>
      <c r="Q22" s="14"/>
      <c r="R22" s="132" t="str">
        <f>IF(Q22="","",Listen!$K$2)</f>
        <v/>
      </c>
      <c r="S22" s="14"/>
      <c r="T22" s="132" t="str">
        <f>IF(S22="","",Listen!$K$2)</f>
        <v/>
      </c>
      <c r="U22" s="14"/>
      <c r="V22" s="132" t="str">
        <f>IF(U22="","",Listen!$K$2)</f>
        <v/>
      </c>
      <c r="W22" s="14"/>
      <c r="X22" s="132" t="str">
        <f>IF(W22="","",Listen!$K$2)</f>
        <v/>
      </c>
      <c r="Y22" s="116" t="str">
        <f t="shared" si="18"/>
        <v/>
      </c>
      <c r="AA22" s="99" t="str">
        <f t="shared" si="19"/>
        <v/>
      </c>
      <c r="AB22" s="99" t="str">
        <f t="shared" si="20"/>
        <v/>
      </c>
      <c r="AC22" s="99" t="str">
        <f t="shared" si="21"/>
        <v/>
      </c>
      <c r="AD22" s="99" t="str">
        <f t="shared" si="22"/>
        <v>Weserbergland</v>
      </c>
      <c r="AE22" s="99" t="str">
        <f t="shared" si="23"/>
        <v/>
      </c>
      <c r="AF22" s="99" t="str">
        <f t="shared" si="24"/>
        <v/>
      </c>
      <c r="AG22" s="99" t="str">
        <f t="shared" si="25"/>
        <v/>
      </c>
      <c r="AH22" s="155" t="str">
        <f t="shared" si="26"/>
        <v/>
      </c>
      <c r="AI22" s="99" t="str">
        <f t="shared" si="27"/>
        <v>Bezirksmeisterschaften 2017</v>
      </c>
      <c r="AJ22" s="158" t="str">
        <f t="shared" si="28"/>
        <v/>
      </c>
      <c r="AK22" s="158" t="str">
        <f t="shared" si="29"/>
        <v/>
      </c>
      <c r="AL22" s="158" t="str">
        <f t="shared" si="30"/>
        <v/>
      </c>
      <c r="AM22" s="158" t="str">
        <f t="shared" si="31"/>
        <v/>
      </c>
      <c r="AN22" s="158" t="str">
        <f t="shared" si="32"/>
        <v/>
      </c>
      <c r="AO22" s="158" t="str">
        <f t="shared" si="33"/>
        <v/>
      </c>
      <c r="AP22" s="150"/>
      <c r="AQ22" s="150"/>
      <c r="AS22" s="99">
        <f t="shared" si="2"/>
        <v>1</v>
      </c>
      <c r="AT22" s="99">
        <f t="shared" si="3"/>
        <v>1</v>
      </c>
      <c r="AU22" s="99">
        <f t="shared" si="4"/>
        <v>1</v>
      </c>
      <c r="AV22" s="99">
        <f t="shared" si="5"/>
        <v>1</v>
      </c>
      <c r="AW22" s="99">
        <f t="shared" si="6"/>
        <v>1</v>
      </c>
      <c r="AX22" s="99">
        <f t="shared" si="7"/>
        <v>1</v>
      </c>
      <c r="AY22" s="99">
        <f t="shared" si="8"/>
        <v>1</v>
      </c>
      <c r="AZ22" s="99">
        <f t="shared" si="9"/>
        <v>1</v>
      </c>
      <c r="BA22" s="99">
        <f t="shared" si="10"/>
        <v>1</v>
      </c>
      <c r="BB22" s="99">
        <f t="shared" si="11"/>
        <v>1</v>
      </c>
      <c r="BC22" s="99">
        <f t="shared" si="12"/>
        <v>1</v>
      </c>
      <c r="BD22" s="99">
        <f t="shared" si="13"/>
        <v>1</v>
      </c>
      <c r="BE22" s="99">
        <f t="shared" si="14"/>
        <v>1</v>
      </c>
      <c r="BF22" s="99">
        <f t="shared" si="15"/>
        <v>1</v>
      </c>
      <c r="BG22" s="99">
        <f t="shared" si="16"/>
        <v>1</v>
      </c>
    </row>
    <row r="23" spans="1:59" x14ac:dyDescent="0.2">
      <c r="A23" s="131" t="s">
        <v>82</v>
      </c>
      <c r="B23" s="102"/>
      <c r="C23" s="102"/>
      <c r="D23" s="113"/>
      <c r="E23" s="141" t="str">
        <f t="shared" si="17"/>
        <v>Weserbergland</v>
      </c>
      <c r="F23" s="12"/>
      <c r="G23" s="12"/>
      <c r="H23" s="12"/>
      <c r="I23" s="13"/>
      <c r="J23" s="166" t="s">
        <v>1050</v>
      </c>
      <c r="K23" s="12"/>
      <c r="L23" s="134"/>
      <c r="M23" s="14"/>
      <c r="N23" s="132" t="str">
        <f>IF(M23="","",Listen!$K$2)</f>
        <v/>
      </c>
      <c r="O23" s="14"/>
      <c r="P23" s="132" t="str">
        <f>IF(O23="","",Listen!$K$2)</f>
        <v/>
      </c>
      <c r="Q23" s="14"/>
      <c r="R23" s="132" t="str">
        <f>IF(Q23="","",Listen!$K$2)</f>
        <v/>
      </c>
      <c r="S23" s="14"/>
      <c r="T23" s="132" t="str">
        <f>IF(S23="","",Listen!$K$2)</f>
        <v/>
      </c>
      <c r="U23" s="14"/>
      <c r="V23" s="132" t="str">
        <f>IF(U23="","",Listen!$K$2)</f>
        <v/>
      </c>
      <c r="W23" s="14"/>
      <c r="X23" s="132" t="str">
        <f>IF(W23="","",Listen!$K$2)</f>
        <v/>
      </c>
      <c r="Y23" s="116" t="str">
        <f t="shared" si="18"/>
        <v/>
      </c>
      <c r="AA23" s="99" t="str">
        <f t="shared" si="19"/>
        <v/>
      </c>
      <c r="AB23" s="99" t="str">
        <f t="shared" si="20"/>
        <v/>
      </c>
      <c r="AC23" s="99" t="str">
        <f t="shared" si="21"/>
        <v/>
      </c>
      <c r="AD23" s="99" t="str">
        <f t="shared" si="22"/>
        <v>Weserbergland</v>
      </c>
      <c r="AE23" s="99" t="str">
        <f t="shared" si="23"/>
        <v/>
      </c>
      <c r="AF23" s="99" t="str">
        <f t="shared" si="24"/>
        <v/>
      </c>
      <c r="AG23" s="99" t="str">
        <f t="shared" si="25"/>
        <v/>
      </c>
      <c r="AH23" s="155" t="str">
        <f t="shared" si="26"/>
        <v/>
      </c>
      <c r="AI23" s="99" t="str">
        <f t="shared" si="27"/>
        <v>Bezirksmeisterschaften 2017</v>
      </c>
      <c r="AJ23" s="158" t="str">
        <f t="shared" si="28"/>
        <v/>
      </c>
      <c r="AK23" s="158" t="str">
        <f t="shared" si="29"/>
        <v/>
      </c>
      <c r="AL23" s="158" t="str">
        <f t="shared" si="30"/>
        <v/>
      </c>
      <c r="AM23" s="158" t="str">
        <f t="shared" si="31"/>
        <v/>
      </c>
      <c r="AN23" s="158" t="str">
        <f t="shared" si="32"/>
        <v/>
      </c>
      <c r="AO23" s="158" t="str">
        <f t="shared" si="33"/>
        <v/>
      </c>
      <c r="AP23" s="150"/>
      <c r="AQ23" s="150"/>
      <c r="AS23" s="99">
        <f t="shared" si="2"/>
        <v>1</v>
      </c>
      <c r="AT23" s="99">
        <f t="shared" si="3"/>
        <v>1</v>
      </c>
      <c r="AU23" s="99">
        <f t="shared" si="4"/>
        <v>1</v>
      </c>
      <c r="AV23" s="99">
        <f t="shared" si="5"/>
        <v>1</v>
      </c>
      <c r="AW23" s="99">
        <f t="shared" si="6"/>
        <v>1</v>
      </c>
      <c r="AX23" s="99">
        <f t="shared" si="7"/>
        <v>1</v>
      </c>
      <c r="AY23" s="99">
        <f t="shared" si="8"/>
        <v>1</v>
      </c>
      <c r="AZ23" s="99">
        <f t="shared" si="9"/>
        <v>1</v>
      </c>
      <c r="BA23" s="99">
        <f t="shared" si="10"/>
        <v>1</v>
      </c>
      <c r="BB23" s="99">
        <f t="shared" si="11"/>
        <v>1</v>
      </c>
      <c r="BC23" s="99">
        <f t="shared" si="12"/>
        <v>1</v>
      </c>
      <c r="BD23" s="99">
        <f t="shared" si="13"/>
        <v>1</v>
      </c>
      <c r="BE23" s="99">
        <f t="shared" si="14"/>
        <v>1</v>
      </c>
      <c r="BF23" s="99">
        <f t="shared" si="15"/>
        <v>1</v>
      </c>
      <c r="BG23" s="99">
        <f t="shared" si="16"/>
        <v>1</v>
      </c>
    </row>
    <row r="24" spans="1:59" x14ac:dyDescent="0.2">
      <c r="A24" s="131" t="s">
        <v>82</v>
      </c>
      <c r="B24" s="102"/>
      <c r="C24" s="102"/>
      <c r="D24" s="113"/>
      <c r="E24" s="141" t="str">
        <f t="shared" si="17"/>
        <v>Weserbergland</v>
      </c>
      <c r="F24" s="12"/>
      <c r="G24" s="12"/>
      <c r="H24" s="12"/>
      <c r="I24" s="13"/>
      <c r="J24" s="166" t="s">
        <v>1050</v>
      </c>
      <c r="K24" s="12"/>
      <c r="L24" s="134"/>
      <c r="M24" s="14"/>
      <c r="N24" s="132" t="str">
        <f>IF(M24="","",Listen!$K$2)</f>
        <v/>
      </c>
      <c r="O24" s="14"/>
      <c r="P24" s="132" t="str">
        <f>IF(O24="","",Listen!$K$2)</f>
        <v/>
      </c>
      <c r="Q24" s="14"/>
      <c r="R24" s="132" t="str">
        <f>IF(Q24="","",Listen!$K$2)</f>
        <v/>
      </c>
      <c r="S24" s="14"/>
      <c r="T24" s="132" t="str">
        <f>IF(S24="","",Listen!$K$2)</f>
        <v/>
      </c>
      <c r="U24" s="14"/>
      <c r="V24" s="132" t="str">
        <f>IF(U24="","",Listen!$K$2)</f>
        <v/>
      </c>
      <c r="W24" s="14"/>
      <c r="X24" s="132" t="str">
        <f>IF(W24="","",Listen!$K$2)</f>
        <v/>
      </c>
      <c r="Y24" s="116" t="str">
        <f t="shared" si="18"/>
        <v/>
      </c>
      <c r="AA24" s="99" t="str">
        <f t="shared" si="19"/>
        <v/>
      </c>
      <c r="AB24" s="99" t="str">
        <f t="shared" si="20"/>
        <v/>
      </c>
      <c r="AC24" s="99" t="str">
        <f t="shared" si="21"/>
        <v/>
      </c>
      <c r="AD24" s="99" t="str">
        <f t="shared" si="22"/>
        <v>Weserbergland</v>
      </c>
      <c r="AE24" s="99" t="str">
        <f t="shared" si="23"/>
        <v/>
      </c>
      <c r="AF24" s="99" t="str">
        <f t="shared" si="24"/>
        <v/>
      </c>
      <c r="AG24" s="99" t="str">
        <f t="shared" si="25"/>
        <v/>
      </c>
      <c r="AH24" s="155" t="str">
        <f t="shared" si="26"/>
        <v/>
      </c>
      <c r="AI24" s="99" t="str">
        <f t="shared" si="27"/>
        <v>Bezirksmeisterschaften 2017</v>
      </c>
      <c r="AJ24" s="158" t="str">
        <f t="shared" si="28"/>
        <v/>
      </c>
      <c r="AK24" s="158" t="str">
        <f t="shared" si="29"/>
        <v/>
      </c>
      <c r="AL24" s="158" t="str">
        <f t="shared" si="30"/>
        <v/>
      </c>
      <c r="AM24" s="158" t="str">
        <f t="shared" si="31"/>
        <v/>
      </c>
      <c r="AN24" s="158" t="str">
        <f t="shared" si="32"/>
        <v/>
      </c>
      <c r="AO24" s="158" t="str">
        <f t="shared" si="33"/>
        <v/>
      </c>
      <c r="AP24" s="150"/>
      <c r="AQ24" s="150"/>
      <c r="AS24" s="99">
        <f t="shared" si="2"/>
        <v>1</v>
      </c>
      <c r="AT24" s="99">
        <f t="shared" si="3"/>
        <v>1</v>
      </c>
      <c r="AU24" s="99">
        <f t="shared" si="4"/>
        <v>1</v>
      </c>
      <c r="AV24" s="99">
        <f t="shared" si="5"/>
        <v>1</v>
      </c>
      <c r="AW24" s="99">
        <f t="shared" si="6"/>
        <v>1</v>
      </c>
      <c r="AX24" s="99">
        <f t="shared" si="7"/>
        <v>1</v>
      </c>
      <c r="AY24" s="99">
        <f t="shared" si="8"/>
        <v>1</v>
      </c>
      <c r="AZ24" s="99">
        <f t="shared" si="9"/>
        <v>1</v>
      </c>
      <c r="BA24" s="99">
        <f t="shared" si="10"/>
        <v>1</v>
      </c>
      <c r="BB24" s="99">
        <f t="shared" si="11"/>
        <v>1</v>
      </c>
      <c r="BC24" s="99">
        <f t="shared" si="12"/>
        <v>1</v>
      </c>
      <c r="BD24" s="99">
        <f t="shared" si="13"/>
        <v>1</v>
      </c>
      <c r="BE24" s="99">
        <f t="shared" si="14"/>
        <v>1</v>
      </c>
      <c r="BF24" s="99">
        <f t="shared" si="15"/>
        <v>1</v>
      </c>
      <c r="BG24" s="99">
        <f t="shared" si="16"/>
        <v>1</v>
      </c>
    </row>
    <row r="25" spans="1:59" x14ac:dyDescent="0.2">
      <c r="A25" s="131" t="s">
        <v>82</v>
      </c>
      <c r="B25" s="102"/>
      <c r="C25" s="102"/>
      <c r="D25" s="113"/>
      <c r="E25" s="141" t="str">
        <f t="shared" si="17"/>
        <v>Weserbergland</v>
      </c>
      <c r="F25" s="12"/>
      <c r="G25" s="12"/>
      <c r="H25" s="12"/>
      <c r="I25" s="13"/>
      <c r="J25" s="166" t="s">
        <v>1050</v>
      </c>
      <c r="K25" s="12"/>
      <c r="L25" s="134"/>
      <c r="M25" s="14"/>
      <c r="N25" s="132" t="str">
        <f>IF(M25="","",Listen!$K$2)</f>
        <v/>
      </c>
      <c r="O25" s="14"/>
      <c r="P25" s="132" t="str">
        <f>IF(O25="","",Listen!$K$2)</f>
        <v/>
      </c>
      <c r="Q25" s="14"/>
      <c r="R25" s="132" t="str">
        <f>IF(Q25="","",Listen!$K$2)</f>
        <v/>
      </c>
      <c r="S25" s="14"/>
      <c r="T25" s="132" t="str">
        <f>IF(S25="","",Listen!$K$2)</f>
        <v/>
      </c>
      <c r="U25" s="14"/>
      <c r="V25" s="132" t="str">
        <f>IF(U25="","",Listen!$K$2)</f>
        <v/>
      </c>
      <c r="W25" s="14"/>
      <c r="X25" s="132" t="str">
        <f>IF(W25="","",Listen!$K$2)</f>
        <v/>
      </c>
      <c r="Y25" s="116" t="str">
        <f t="shared" si="18"/>
        <v/>
      </c>
      <c r="AA25" s="99" t="str">
        <f t="shared" si="19"/>
        <v/>
      </c>
      <c r="AB25" s="99" t="str">
        <f t="shared" si="20"/>
        <v/>
      </c>
      <c r="AC25" s="99" t="str">
        <f t="shared" si="21"/>
        <v/>
      </c>
      <c r="AD25" s="99" t="str">
        <f t="shared" si="22"/>
        <v>Weserbergland</v>
      </c>
      <c r="AE25" s="99" t="str">
        <f t="shared" si="23"/>
        <v/>
      </c>
      <c r="AF25" s="99" t="str">
        <f t="shared" si="24"/>
        <v/>
      </c>
      <c r="AG25" s="99" t="str">
        <f t="shared" si="25"/>
        <v/>
      </c>
      <c r="AH25" s="155" t="str">
        <f t="shared" si="26"/>
        <v/>
      </c>
      <c r="AI25" s="99" t="str">
        <f t="shared" si="27"/>
        <v>Bezirksmeisterschaften 2017</v>
      </c>
      <c r="AJ25" s="158" t="str">
        <f t="shared" si="28"/>
        <v/>
      </c>
      <c r="AK25" s="158" t="str">
        <f t="shared" si="29"/>
        <v/>
      </c>
      <c r="AL25" s="158" t="str">
        <f t="shared" si="30"/>
        <v/>
      </c>
      <c r="AM25" s="158" t="str">
        <f t="shared" si="31"/>
        <v/>
      </c>
      <c r="AN25" s="158" t="str">
        <f t="shared" si="32"/>
        <v/>
      </c>
      <c r="AO25" s="158" t="str">
        <f t="shared" si="33"/>
        <v/>
      </c>
      <c r="AP25" s="150"/>
      <c r="AQ25" s="150"/>
      <c r="AS25" s="99">
        <f t="shared" si="2"/>
        <v>1</v>
      </c>
      <c r="AT25" s="99">
        <f t="shared" si="3"/>
        <v>1</v>
      </c>
      <c r="AU25" s="99">
        <f t="shared" si="4"/>
        <v>1</v>
      </c>
      <c r="AV25" s="99">
        <f t="shared" si="5"/>
        <v>1</v>
      </c>
      <c r="AW25" s="99">
        <f t="shared" si="6"/>
        <v>1</v>
      </c>
      <c r="AX25" s="99">
        <f t="shared" si="7"/>
        <v>1</v>
      </c>
      <c r="AY25" s="99">
        <f t="shared" si="8"/>
        <v>1</v>
      </c>
      <c r="AZ25" s="99">
        <f t="shared" si="9"/>
        <v>1</v>
      </c>
      <c r="BA25" s="99">
        <f t="shared" si="10"/>
        <v>1</v>
      </c>
      <c r="BB25" s="99">
        <f t="shared" si="11"/>
        <v>1</v>
      </c>
      <c r="BC25" s="99">
        <f t="shared" si="12"/>
        <v>1</v>
      </c>
      <c r="BD25" s="99">
        <f t="shared" si="13"/>
        <v>1</v>
      </c>
      <c r="BE25" s="99">
        <f t="shared" si="14"/>
        <v>1</v>
      </c>
      <c r="BF25" s="99">
        <f t="shared" si="15"/>
        <v>1</v>
      </c>
      <c r="BG25" s="99">
        <f t="shared" si="16"/>
        <v>1</v>
      </c>
    </row>
    <row r="26" spans="1:59" x14ac:dyDescent="0.2">
      <c r="A26" s="131" t="s">
        <v>82</v>
      </c>
      <c r="B26" s="102"/>
      <c r="C26" s="102"/>
      <c r="D26" s="113"/>
      <c r="E26" s="141" t="str">
        <f t="shared" si="17"/>
        <v>Weserbergland</v>
      </c>
      <c r="F26" s="12"/>
      <c r="G26" s="12"/>
      <c r="H26" s="12"/>
      <c r="I26" s="13"/>
      <c r="J26" s="166" t="s">
        <v>1050</v>
      </c>
      <c r="K26" s="12"/>
      <c r="L26" s="134"/>
      <c r="M26" s="14"/>
      <c r="N26" s="132" t="str">
        <f>IF(M26="","",Listen!$K$2)</f>
        <v/>
      </c>
      <c r="O26" s="14"/>
      <c r="P26" s="132" t="str">
        <f>IF(O26="","",Listen!$K$2)</f>
        <v/>
      </c>
      <c r="Q26" s="14"/>
      <c r="R26" s="132" t="str">
        <f>IF(Q26="","",Listen!$K$2)</f>
        <v/>
      </c>
      <c r="S26" s="14"/>
      <c r="T26" s="132" t="str">
        <f>IF(S26="","",Listen!$K$2)</f>
        <v/>
      </c>
      <c r="U26" s="14"/>
      <c r="V26" s="132" t="str">
        <f>IF(U26="","",Listen!$K$2)</f>
        <v/>
      </c>
      <c r="W26" s="14"/>
      <c r="X26" s="132" t="str">
        <f>IF(W26="","",Listen!$K$2)</f>
        <v/>
      </c>
      <c r="Y26" s="116" t="str">
        <f t="shared" si="18"/>
        <v/>
      </c>
      <c r="AA26" s="99" t="str">
        <f t="shared" si="19"/>
        <v/>
      </c>
      <c r="AB26" s="99" t="str">
        <f t="shared" si="20"/>
        <v/>
      </c>
      <c r="AC26" s="99" t="str">
        <f t="shared" si="21"/>
        <v/>
      </c>
      <c r="AD26" s="99" t="str">
        <f t="shared" si="22"/>
        <v>Weserbergland</v>
      </c>
      <c r="AE26" s="99" t="str">
        <f t="shared" si="23"/>
        <v/>
      </c>
      <c r="AF26" s="99" t="str">
        <f t="shared" si="24"/>
        <v/>
      </c>
      <c r="AG26" s="99" t="str">
        <f t="shared" si="25"/>
        <v/>
      </c>
      <c r="AH26" s="155" t="str">
        <f t="shared" si="26"/>
        <v/>
      </c>
      <c r="AI26" s="99" t="str">
        <f t="shared" si="27"/>
        <v>Bezirksmeisterschaften 2017</v>
      </c>
      <c r="AJ26" s="158" t="str">
        <f t="shared" si="28"/>
        <v/>
      </c>
      <c r="AK26" s="158" t="str">
        <f t="shared" si="29"/>
        <v/>
      </c>
      <c r="AL26" s="158" t="str">
        <f t="shared" si="30"/>
        <v/>
      </c>
      <c r="AM26" s="158" t="str">
        <f t="shared" si="31"/>
        <v/>
      </c>
      <c r="AN26" s="158" t="str">
        <f t="shared" si="32"/>
        <v/>
      </c>
      <c r="AO26" s="158" t="str">
        <f t="shared" si="33"/>
        <v/>
      </c>
      <c r="AP26" s="150"/>
      <c r="AQ26" s="150"/>
      <c r="AS26" s="99">
        <f t="shared" si="2"/>
        <v>1</v>
      </c>
      <c r="AT26" s="99">
        <f t="shared" si="3"/>
        <v>1</v>
      </c>
      <c r="AU26" s="99">
        <f t="shared" si="4"/>
        <v>1</v>
      </c>
      <c r="AV26" s="99">
        <f t="shared" si="5"/>
        <v>1</v>
      </c>
      <c r="AW26" s="99">
        <f t="shared" si="6"/>
        <v>1</v>
      </c>
      <c r="AX26" s="99">
        <f t="shared" si="7"/>
        <v>1</v>
      </c>
      <c r="AY26" s="99">
        <f t="shared" si="8"/>
        <v>1</v>
      </c>
      <c r="AZ26" s="99">
        <f t="shared" si="9"/>
        <v>1</v>
      </c>
      <c r="BA26" s="99">
        <f t="shared" si="10"/>
        <v>1</v>
      </c>
      <c r="BB26" s="99">
        <f t="shared" si="11"/>
        <v>1</v>
      </c>
      <c r="BC26" s="99">
        <f t="shared" si="12"/>
        <v>1</v>
      </c>
      <c r="BD26" s="99">
        <f t="shared" si="13"/>
        <v>1</v>
      </c>
      <c r="BE26" s="99">
        <f t="shared" si="14"/>
        <v>1</v>
      </c>
      <c r="BF26" s="99">
        <f t="shared" si="15"/>
        <v>1</v>
      </c>
      <c r="BG26" s="99">
        <f t="shared" si="16"/>
        <v>1</v>
      </c>
    </row>
    <row r="27" spans="1:59" x14ac:dyDescent="0.2">
      <c r="A27" s="131" t="s">
        <v>82</v>
      </c>
      <c r="B27" s="102"/>
      <c r="C27" s="102"/>
      <c r="D27" s="113"/>
      <c r="E27" s="141" t="str">
        <f t="shared" si="17"/>
        <v>Weserbergland</v>
      </c>
      <c r="F27" s="12"/>
      <c r="G27" s="12"/>
      <c r="H27" s="12"/>
      <c r="I27" s="13"/>
      <c r="J27" s="166" t="s">
        <v>1050</v>
      </c>
      <c r="K27" s="12"/>
      <c r="L27" s="134"/>
      <c r="M27" s="14"/>
      <c r="N27" s="132" t="str">
        <f>IF(M27="","",Listen!$K$2)</f>
        <v/>
      </c>
      <c r="O27" s="14"/>
      <c r="P27" s="132" t="str">
        <f>IF(O27="","",Listen!$K$2)</f>
        <v/>
      </c>
      <c r="Q27" s="14"/>
      <c r="R27" s="132" t="str">
        <f>IF(Q27="","",Listen!$K$2)</f>
        <v/>
      </c>
      <c r="S27" s="14"/>
      <c r="T27" s="132" t="str">
        <f>IF(S27="","",Listen!$K$2)</f>
        <v/>
      </c>
      <c r="U27" s="14"/>
      <c r="V27" s="132" t="str">
        <f>IF(U27="","",Listen!$K$2)</f>
        <v/>
      </c>
      <c r="W27" s="14"/>
      <c r="X27" s="132" t="str">
        <f>IF(W27="","",Listen!$K$2)</f>
        <v/>
      </c>
      <c r="Y27" s="116" t="str">
        <f t="shared" si="18"/>
        <v/>
      </c>
      <c r="AA27" s="99" t="str">
        <f t="shared" si="19"/>
        <v/>
      </c>
      <c r="AB27" s="99" t="str">
        <f t="shared" si="20"/>
        <v/>
      </c>
      <c r="AC27" s="99" t="str">
        <f t="shared" si="21"/>
        <v/>
      </c>
      <c r="AD27" s="99" t="str">
        <f t="shared" si="22"/>
        <v>Weserbergland</v>
      </c>
      <c r="AE27" s="99" t="str">
        <f t="shared" si="23"/>
        <v/>
      </c>
      <c r="AF27" s="99" t="str">
        <f t="shared" si="24"/>
        <v/>
      </c>
      <c r="AG27" s="99" t="str">
        <f t="shared" si="25"/>
        <v/>
      </c>
      <c r="AH27" s="155" t="str">
        <f t="shared" si="26"/>
        <v/>
      </c>
      <c r="AI27" s="99" t="str">
        <f t="shared" si="27"/>
        <v>Bezirksmeisterschaften 2017</v>
      </c>
      <c r="AJ27" s="158" t="str">
        <f t="shared" si="28"/>
        <v/>
      </c>
      <c r="AK27" s="158" t="str">
        <f t="shared" si="29"/>
        <v/>
      </c>
      <c r="AL27" s="158" t="str">
        <f t="shared" si="30"/>
        <v/>
      </c>
      <c r="AM27" s="158" t="str">
        <f t="shared" si="31"/>
        <v/>
      </c>
      <c r="AN27" s="158" t="str">
        <f t="shared" si="32"/>
        <v/>
      </c>
      <c r="AO27" s="158" t="str">
        <f t="shared" si="33"/>
        <v/>
      </c>
      <c r="AP27" s="150"/>
      <c r="AQ27" s="150"/>
      <c r="AS27" s="99">
        <f t="shared" si="2"/>
        <v>1</v>
      </c>
      <c r="AT27" s="99">
        <f t="shared" si="3"/>
        <v>1</v>
      </c>
      <c r="AU27" s="99">
        <f t="shared" si="4"/>
        <v>1</v>
      </c>
      <c r="AV27" s="99">
        <f t="shared" si="5"/>
        <v>1</v>
      </c>
      <c r="AW27" s="99">
        <f t="shared" si="6"/>
        <v>1</v>
      </c>
      <c r="AX27" s="99">
        <f t="shared" si="7"/>
        <v>1</v>
      </c>
      <c r="AY27" s="99">
        <f t="shared" si="8"/>
        <v>1</v>
      </c>
      <c r="AZ27" s="99">
        <f t="shared" si="9"/>
        <v>1</v>
      </c>
      <c r="BA27" s="99">
        <f t="shared" si="10"/>
        <v>1</v>
      </c>
      <c r="BB27" s="99">
        <f t="shared" si="11"/>
        <v>1</v>
      </c>
      <c r="BC27" s="99">
        <f t="shared" si="12"/>
        <v>1</v>
      </c>
      <c r="BD27" s="99">
        <f t="shared" si="13"/>
        <v>1</v>
      </c>
      <c r="BE27" s="99">
        <f t="shared" si="14"/>
        <v>1</v>
      </c>
      <c r="BF27" s="99">
        <f t="shared" si="15"/>
        <v>1</v>
      </c>
      <c r="BG27" s="99">
        <f t="shared" si="16"/>
        <v>1</v>
      </c>
    </row>
    <row r="28" spans="1:59" x14ac:dyDescent="0.2">
      <c r="A28" s="131" t="s">
        <v>82</v>
      </c>
      <c r="B28" s="102"/>
      <c r="C28" s="102"/>
      <c r="D28" s="113"/>
      <c r="E28" s="141" t="str">
        <f t="shared" si="17"/>
        <v>Weserbergland</v>
      </c>
      <c r="F28" s="12"/>
      <c r="G28" s="12"/>
      <c r="H28" s="12"/>
      <c r="I28" s="13"/>
      <c r="J28" s="166" t="s">
        <v>1050</v>
      </c>
      <c r="K28" s="12"/>
      <c r="L28" s="134"/>
      <c r="M28" s="14"/>
      <c r="N28" s="132" t="str">
        <f>IF(M28="","",Listen!$K$2)</f>
        <v/>
      </c>
      <c r="O28" s="14"/>
      <c r="P28" s="132" t="str">
        <f>IF(O28="","",Listen!$K$2)</f>
        <v/>
      </c>
      <c r="Q28" s="14"/>
      <c r="R28" s="132" t="str">
        <f>IF(Q28="","",Listen!$K$2)</f>
        <v/>
      </c>
      <c r="S28" s="14"/>
      <c r="T28" s="132" t="str">
        <f>IF(S28="","",Listen!$K$2)</f>
        <v/>
      </c>
      <c r="U28" s="14"/>
      <c r="V28" s="132" t="str">
        <f>IF(U28="","",Listen!$K$2)</f>
        <v/>
      </c>
      <c r="W28" s="14"/>
      <c r="X28" s="132" t="str">
        <f>IF(W28="","",Listen!$K$2)</f>
        <v/>
      </c>
      <c r="Y28" s="116" t="str">
        <f t="shared" si="18"/>
        <v/>
      </c>
      <c r="AA28" s="99" t="str">
        <f t="shared" si="19"/>
        <v/>
      </c>
      <c r="AB28" s="99" t="str">
        <f t="shared" si="20"/>
        <v/>
      </c>
      <c r="AC28" s="99" t="str">
        <f t="shared" si="21"/>
        <v/>
      </c>
      <c r="AD28" s="99" t="str">
        <f t="shared" si="22"/>
        <v>Weserbergland</v>
      </c>
      <c r="AE28" s="99" t="str">
        <f t="shared" si="23"/>
        <v/>
      </c>
      <c r="AF28" s="99" t="str">
        <f t="shared" si="24"/>
        <v/>
      </c>
      <c r="AG28" s="99" t="str">
        <f t="shared" si="25"/>
        <v/>
      </c>
      <c r="AH28" s="155" t="str">
        <f t="shared" si="26"/>
        <v/>
      </c>
      <c r="AI28" s="99" t="str">
        <f t="shared" si="27"/>
        <v>Bezirksmeisterschaften 2017</v>
      </c>
      <c r="AJ28" s="158" t="str">
        <f t="shared" si="28"/>
        <v/>
      </c>
      <c r="AK28" s="158" t="str">
        <f t="shared" si="29"/>
        <v/>
      </c>
      <c r="AL28" s="158" t="str">
        <f t="shared" si="30"/>
        <v/>
      </c>
      <c r="AM28" s="158" t="str">
        <f t="shared" si="31"/>
        <v/>
      </c>
      <c r="AN28" s="158" t="str">
        <f t="shared" si="32"/>
        <v/>
      </c>
      <c r="AO28" s="158" t="str">
        <f t="shared" si="33"/>
        <v/>
      </c>
      <c r="AP28" s="150"/>
      <c r="AQ28" s="150"/>
      <c r="AS28" s="99">
        <f t="shared" si="2"/>
        <v>1</v>
      </c>
      <c r="AT28" s="99">
        <f t="shared" si="3"/>
        <v>1</v>
      </c>
      <c r="AU28" s="99">
        <f t="shared" si="4"/>
        <v>1</v>
      </c>
      <c r="AV28" s="99">
        <f t="shared" si="5"/>
        <v>1</v>
      </c>
      <c r="AW28" s="99">
        <f t="shared" si="6"/>
        <v>1</v>
      </c>
      <c r="AX28" s="99">
        <f t="shared" si="7"/>
        <v>1</v>
      </c>
      <c r="AY28" s="99">
        <f t="shared" si="8"/>
        <v>1</v>
      </c>
      <c r="AZ28" s="99">
        <f t="shared" si="9"/>
        <v>1</v>
      </c>
      <c r="BA28" s="99">
        <f t="shared" si="10"/>
        <v>1</v>
      </c>
      <c r="BB28" s="99">
        <f t="shared" si="11"/>
        <v>1</v>
      </c>
      <c r="BC28" s="99">
        <f t="shared" si="12"/>
        <v>1</v>
      </c>
      <c r="BD28" s="99">
        <f t="shared" si="13"/>
        <v>1</v>
      </c>
      <c r="BE28" s="99">
        <f t="shared" si="14"/>
        <v>1</v>
      </c>
      <c r="BF28" s="99">
        <f t="shared" si="15"/>
        <v>1</v>
      </c>
      <c r="BG28" s="99">
        <f t="shared" si="16"/>
        <v>1</v>
      </c>
    </row>
    <row r="29" spans="1:59" x14ac:dyDescent="0.2">
      <c r="A29" s="131" t="s">
        <v>82</v>
      </c>
      <c r="B29" s="102"/>
      <c r="C29" s="102"/>
      <c r="D29" s="113"/>
      <c r="E29" s="141" t="str">
        <f t="shared" si="17"/>
        <v>Weserbergland</v>
      </c>
      <c r="F29" s="12"/>
      <c r="G29" s="12"/>
      <c r="H29" s="12"/>
      <c r="I29" s="13"/>
      <c r="J29" s="166" t="s">
        <v>1050</v>
      </c>
      <c r="K29" s="12"/>
      <c r="L29" s="134"/>
      <c r="M29" s="14"/>
      <c r="N29" s="132" t="str">
        <f>IF(M29="","",Listen!$K$2)</f>
        <v/>
      </c>
      <c r="O29" s="14"/>
      <c r="P29" s="132" t="str">
        <f>IF(O29="","",Listen!$K$2)</f>
        <v/>
      </c>
      <c r="Q29" s="14"/>
      <c r="R29" s="132" t="str">
        <f>IF(Q29="","",Listen!$K$2)</f>
        <v/>
      </c>
      <c r="S29" s="14"/>
      <c r="T29" s="132" t="str">
        <f>IF(S29="","",Listen!$K$2)</f>
        <v/>
      </c>
      <c r="U29" s="14"/>
      <c r="V29" s="132" t="str">
        <f>IF(U29="","",Listen!$K$2)</f>
        <v/>
      </c>
      <c r="W29" s="14"/>
      <c r="X29" s="132" t="str">
        <f>IF(W29="","",Listen!$K$2)</f>
        <v/>
      </c>
      <c r="Y29" s="116" t="str">
        <f t="shared" si="18"/>
        <v/>
      </c>
      <c r="AA29" s="99" t="str">
        <f t="shared" si="19"/>
        <v/>
      </c>
      <c r="AB29" s="99" t="str">
        <f t="shared" si="20"/>
        <v/>
      </c>
      <c r="AC29" s="99" t="str">
        <f t="shared" si="21"/>
        <v/>
      </c>
      <c r="AD29" s="99" t="str">
        <f t="shared" si="22"/>
        <v>Weserbergland</v>
      </c>
      <c r="AE29" s="99" t="str">
        <f t="shared" si="23"/>
        <v/>
      </c>
      <c r="AF29" s="99" t="str">
        <f t="shared" si="24"/>
        <v/>
      </c>
      <c r="AG29" s="99" t="str">
        <f t="shared" si="25"/>
        <v/>
      </c>
      <c r="AH29" s="155" t="str">
        <f t="shared" si="26"/>
        <v/>
      </c>
      <c r="AI29" s="99" t="str">
        <f t="shared" si="27"/>
        <v>Bezirksmeisterschaften 2017</v>
      </c>
      <c r="AJ29" s="158" t="str">
        <f t="shared" si="28"/>
        <v/>
      </c>
      <c r="AK29" s="158" t="str">
        <f t="shared" si="29"/>
        <v/>
      </c>
      <c r="AL29" s="158" t="str">
        <f t="shared" si="30"/>
        <v/>
      </c>
      <c r="AM29" s="158" t="str">
        <f t="shared" si="31"/>
        <v/>
      </c>
      <c r="AN29" s="158" t="str">
        <f t="shared" si="32"/>
        <v/>
      </c>
      <c r="AO29" s="158" t="str">
        <f t="shared" si="33"/>
        <v/>
      </c>
      <c r="AP29" s="150"/>
      <c r="AQ29" s="150"/>
      <c r="AS29" s="99">
        <f t="shared" si="2"/>
        <v>1</v>
      </c>
      <c r="AT29" s="99">
        <f t="shared" si="3"/>
        <v>1</v>
      </c>
      <c r="AU29" s="99">
        <f t="shared" si="4"/>
        <v>1</v>
      </c>
      <c r="AV29" s="99">
        <f t="shared" si="5"/>
        <v>1</v>
      </c>
      <c r="AW29" s="99">
        <f t="shared" si="6"/>
        <v>1</v>
      </c>
      <c r="AX29" s="99">
        <f t="shared" si="7"/>
        <v>1</v>
      </c>
      <c r="AY29" s="99">
        <f t="shared" si="8"/>
        <v>1</v>
      </c>
      <c r="AZ29" s="99">
        <f t="shared" si="9"/>
        <v>1</v>
      </c>
      <c r="BA29" s="99">
        <f t="shared" si="10"/>
        <v>1</v>
      </c>
      <c r="BB29" s="99">
        <f t="shared" si="11"/>
        <v>1</v>
      </c>
      <c r="BC29" s="99">
        <f t="shared" si="12"/>
        <v>1</v>
      </c>
      <c r="BD29" s="99">
        <f t="shared" si="13"/>
        <v>1</v>
      </c>
      <c r="BE29" s="99">
        <f t="shared" si="14"/>
        <v>1</v>
      </c>
      <c r="BF29" s="99">
        <f t="shared" si="15"/>
        <v>1</v>
      </c>
      <c r="BG29" s="99">
        <f t="shared" si="16"/>
        <v>1</v>
      </c>
    </row>
    <row r="30" spans="1:59" x14ac:dyDescent="0.2">
      <c r="A30" s="131" t="s">
        <v>82</v>
      </c>
      <c r="B30" s="102"/>
      <c r="C30" s="102"/>
      <c r="D30" s="113"/>
      <c r="E30" s="141" t="str">
        <f t="shared" si="17"/>
        <v>Weserbergland</v>
      </c>
      <c r="F30" s="12"/>
      <c r="G30" s="12"/>
      <c r="H30" s="12"/>
      <c r="I30" s="13"/>
      <c r="J30" s="166" t="s">
        <v>1050</v>
      </c>
      <c r="K30" s="12"/>
      <c r="L30" s="134"/>
      <c r="M30" s="14"/>
      <c r="N30" s="132" t="str">
        <f>IF(M30="","",Listen!$K$2)</f>
        <v/>
      </c>
      <c r="O30" s="14"/>
      <c r="P30" s="132" t="str">
        <f>IF(O30="","",Listen!$K$2)</f>
        <v/>
      </c>
      <c r="Q30" s="14"/>
      <c r="R30" s="132" t="str">
        <f>IF(Q30="","",Listen!$K$2)</f>
        <v/>
      </c>
      <c r="S30" s="14"/>
      <c r="T30" s="132" t="str">
        <f>IF(S30="","",Listen!$K$2)</f>
        <v/>
      </c>
      <c r="U30" s="14"/>
      <c r="V30" s="132" t="str">
        <f>IF(U30="","",Listen!$K$2)</f>
        <v/>
      </c>
      <c r="W30" s="14"/>
      <c r="X30" s="132" t="str">
        <f>IF(W30="","",Listen!$K$2)</f>
        <v/>
      </c>
      <c r="Y30" s="116" t="str">
        <f t="shared" si="18"/>
        <v/>
      </c>
      <c r="AA30" s="99" t="str">
        <f t="shared" si="19"/>
        <v/>
      </c>
      <c r="AB30" s="99" t="str">
        <f t="shared" si="20"/>
        <v/>
      </c>
      <c r="AC30" s="99" t="str">
        <f t="shared" si="21"/>
        <v/>
      </c>
      <c r="AD30" s="99" t="str">
        <f t="shared" si="22"/>
        <v>Weserbergland</v>
      </c>
      <c r="AE30" s="99" t="str">
        <f t="shared" si="23"/>
        <v/>
      </c>
      <c r="AF30" s="99" t="str">
        <f t="shared" si="24"/>
        <v/>
      </c>
      <c r="AG30" s="99" t="str">
        <f t="shared" si="25"/>
        <v/>
      </c>
      <c r="AH30" s="155" t="str">
        <f t="shared" si="26"/>
        <v/>
      </c>
      <c r="AI30" s="99" t="str">
        <f t="shared" si="27"/>
        <v>Bezirksmeisterschaften 2017</v>
      </c>
      <c r="AJ30" s="158" t="str">
        <f t="shared" si="28"/>
        <v/>
      </c>
      <c r="AK30" s="158" t="str">
        <f t="shared" si="29"/>
        <v/>
      </c>
      <c r="AL30" s="158" t="str">
        <f t="shared" si="30"/>
        <v/>
      </c>
      <c r="AM30" s="158" t="str">
        <f t="shared" si="31"/>
        <v/>
      </c>
      <c r="AN30" s="158" t="str">
        <f t="shared" si="32"/>
        <v/>
      </c>
      <c r="AO30" s="158" t="str">
        <f t="shared" si="33"/>
        <v/>
      </c>
      <c r="AP30" s="150"/>
      <c r="AQ30" s="150"/>
      <c r="AS30" s="99">
        <f t="shared" si="2"/>
        <v>1</v>
      </c>
      <c r="AT30" s="99">
        <f t="shared" si="3"/>
        <v>1</v>
      </c>
      <c r="AU30" s="99">
        <f t="shared" si="4"/>
        <v>1</v>
      </c>
      <c r="AV30" s="99">
        <f t="shared" si="5"/>
        <v>1</v>
      </c>
      <c r="AW30" s="99">
        <f t="shared" si="6"/>
        <v>1</v>
      </c>
      <c r="AX30" s="99">
        <f t="shared" si="7"/>
        <v>1</v>
      </c>
      <c r="AY30" s="99">
        <f t="shared" si="8"/>
        <v>1</v>
      </c>
      <c r="AZ30" s="99">
        <f t="shared" si="9"/>
        <v>1</v>
      </c>
      <c r="BA30" s="99">
        <f t="shared" si="10"/>
        <v>1</v>
      </c>
      <c r="BB30" s="99">
        <f t="shared" si="11"/>
        <v>1</v>
      </c>
      <c r="BC30" s="99">
        <f t="shared" si="12"/>
        <v>1</v>
      </c>
      <c r="BD30" s="99">
        <f t="shared" si="13"/>
        <v>1</v>
      </c>
      <c r="BE30" s="99">
        <f t="shared" si="14"/>
        <v>1</v>
      </c>
      <c r="BF30" s="99">
        <f t="shared" si="15"/>
        <v>1</v>
      </c>
      <c r="BG30" s="99">
        <f t="shared" si="16"/>
        <v>1</v>
      </c>
    </row>
    <row r="31" spans="1:59" x14ac:dyDescent="0.2">
      <c r="A31" s="131" t="s">
        <v>82</v>
      </c>
      <c r="B31" s="102"/>
      <c r="C31" s="102"/>
      <c r="D31" s="113"/>
      <c r="E31" s="141" t="str">
        <f t="shared" si="17"/>
        <v>Weserbergland</v>
      </c>
      <c r="F31" s="12"/>
      <c r="G31" s="12"/>
      <c r="H31" s="12"/>
      <c r="I31" s="13"/>
      <c r="J31" s="166" t="s">
        <v>1050</v>
      </c>
      <c r="K31" s="12"/>
      <c r="L31" s="134"/>
      <c r="M31" s="14"/>
      <c r="N31" s="132" t="str">
        <f>IF(M31="","",Listen!$K$2)</f>
        <v/>
      </c>
      <c r="O31" s="14"/>
      <c r="P31" s="132" t="str">
        <f>IF(O31="","",Listen!$K$2)</f>
        <v/>
      </c>
      <c r="Q31" s="14"/>
      <c r="R31" s="132" t="str">
        <f>IF(Q31="","",Listen!$K$2)</f>
        <v/>
      </c>
      <c r="S31" s="14"/>
      <c r="T31" s="132" t="str">
        <f>IF(S31="","",Listen!$K$2)</f>
        <v/>
      </c>
      <c r="U31" s="14"/>
      <c r="V31" s="132" t="str">
        <f>IF(U31="","",Listen!$K$2)</f>
        <v/>
      </c>
      <c r="W31" s="14"/>
      <c r="X31" s="132" t="str">
        <f>IF(W31="","",Listen!$K$2)</f>
        <v/>
      </c>
      <c r="Y31" s="116" t="str">
        <f t="shared" si="18"/>
        <v/>
      </c>
      <c r="AA31" s="99" t="str">
        <f t="shared" si="19"/>
        <v/>
      </c>
      <c r="AB31" s="99" t="str">
        <f t="shared" si="20"/>
        <v/>
      </c>
      <c r="AC31" s="99" t="str">
        <f t="shared" si="21"/>
        <v/>
      </c>
      <c r="AD31" s="99" t="str">
        <f t="shared" si="22"/>
        <v>Weserbergland</v>
      </c>
      <c r="AE31" s="99" t="str">
        <f t="shared" si="23"/>
        <v/>
      </c>
      <c r="AF31" s="99" t="str">
        <f t="shared" si="24"/>
        <v/>
      </c>
      <c r="AG31" s="99" t="str">
        <f t="shared" si="25"/>
        <v/>
      </c>
      <c r="AH31" s="155" t="str">
        <f t="shared" si="26"/>
        <v/>
      </c>
      <c r="AI31" s="99" t="str">
        <f t="shared" si="27"/>
        <v>Bezirksmeisterschaften 2017</v>
      </c>
      <c r="AJ31" s="158" t="str">
        <f t="shared" si="28"/>
        <v/>
      </c>
      <c r="AK31" s="158" t="str">
        <f t="shared" si="29"/>
        <v/>
      </c>
      <c r="AL31" s="158" t="str">
        <f t="shared" si="30"/>
        <v/>
      </c>
      <c r="AM31" s="158" t="str">
        <f t="shared" si="31"/>
        <v/>
      </c>
      <c r="AN31" s="158" t="str">
        <f t="shared" si="32"/>
        <v/>
      </c>
      <c r="AO31" s="158" t="str">
        <f t="shared" si="33"/>
        <v/>
      </c>
      <c r="AP31" s="150"/>
      <c r="AQ31" s="150"/>
      <c r="AS31" s="99">
        <f t="shared" si="2"/>
        <v>1</v>
      </c>
      <c r="AT31" s="99">
        <f t="shared" si="3"/>
        <v>1</v>
      </c>
      <c r="AU31" s="99">
        <f t="shared" si="4"/>
        <v>1</v>
      </c>
      <c r="AV31" s="99">
        <f t="shared" si="5"/>
        <v>1</v>
      </c>
      <c r="AW31" s="99">
        <f t="shared" si="6"/>
        <v>1</v>
      </c>
      <c r="AX31" s="99">
        <f t="shared" si="7"/>
        <v>1</v>
      </c>
      <c r="AY31" s="99">
        <f t="shared" si="8"/>
        <v>1</v>
      </c>
      <c r="AZ31" s="99">
        <f t="shared" si="9"/>
        <v>1</v>
      </c>
      <c r="BA31" s="99">
        <f t="shared" si="10"/>
        <v>1</v>
      </c>
      <c r="BB31" s="99">
        <f t="shared" si="11"/>
        <v>1</v>
      </c>
      <c r="BC31" s="99">
        <f t="shared" si="12"/>
        <v>1</v>
      </c>
      <c r="BD31" s="99">
        <f t="shared" si="13"/>
        <v>1</v>
      </c>
      <c r="BE31" s="99">
        <f t="shared" si="14"/>
        <v>1</v>
      </c>
      <c r="BF31" s="99">
        <f t="shared" si="15"/>
        <v>1</v>
      </c>
      <c r="BG31" s="99">
        <f t="shared" si="16"/>
        <v>1</v>
      </c>
    </row>
    <row r="32" spans="1:59" x14ac:dyDescent="0.2">
      <c r="A32" s="131" t="s">
        <v>82</v>
      </c>
      <c r="B32" s="102"/>
      <c r="C32" s="102"/>
      <c r="D32" s="113"/>
      <c r="E32" s="141" t="str">
        <f t="shared" si="17"/>
        <v>Weserbergland</v>
      </c>
      <c r="F32" s="12"/>
      <c r="G32" s="12"/>
      <c r="H32" s="12"/>
      <c r="I32" s="13"/>
      <c r="J32" s="166" t="s">
        <v>1050</v>
      </c>
      <c r="K32" s="12"/>
      <c r="L32" s="134"/>
      <c r="M32" s="14"/>
      <c r="N32" s="132" t="str">
        <f>IF(M32="","",Listen!$K$2)</f>
        <v/>
      </c>
      <c r="O32" s="14"/>
      <c r="P32" s="132" t="str">
        <f>IF(O32="","",Listen!$K$2)</f>
        <v/>
      </c>
      <c r="Q32" s="14"/>
      <c r="R32" s="132" t="str">
        <f>IF(Q32="","",Listen!$K$2)</f>
        <v/>
      </c>
      <c r="S32" s="14"/>
      <c r="T32" s="132" t="str">
        <f>IF(S32="","",Listen!$K$2)</f>
        <v/>
      </c>
      <c r="U32" s="14"/>
      <c r="V32" s="132" t="str">
        <f>IF(U32="","",Listen!$K$2)</f>
        <v/>
      </c>
      <c r="W32" s="14"/>
      <c r="X32" s="132" t="str">
        <f>IF(W32="","",Listen!$K$2)</f>
        <v/>
      </c>
      <c r="Y32" s="116" t="str">
        <f t="shared" si="18"/>
        <v/>
      </c>
      <c r="AA32" s="99" t="str">
        <f t="shared" si="19"/>
        <v/>
      </c>
      <c r="AB32" s="99" t="str">
        <f t="shared" si="20"/>
        <v/>
      </c>
      <c r="AC32" s="99" t="str">
        <f t="shared" si="21"/>
        <v/>
      </c>
      <c r="AD32" s="99" t="str">
        <f t="shared" si="22"/>
        <v>Weserbergland</v>
      </c>
      <c r="AE32" s="99" t="str">
        <f t="shared" si="23"/>
        <v/>
      </c>
      <c r="AF32" s="99" t="str">
        <f t="shared" si="24"/>
        <v/>
      </c>
      <c r="AG32" s="99" t="str">
        <f t="shared" si="25"/>
        <v/>
      </c>
      <c r="AH32" s="155" t="str">
        <f t="shared" si="26"/>
        <v/>
      </c>
      <c r="AI32" s="99" t="str">
        <f t="shared" si="27"/>
        <v>Bezirksmeisterschaften 2017</v>
      </c>
      <c r="AJ32" s="158" t="str">
        <f t="shared" si="28"/>
        <v/>
      </c>
      <c r="AK32" s="158" t="str">
        <f t="shared" si="29"/>
        <v/>
      </c>
      <c r="AL32" s="158" t="str">
        <f t="shared" si="30"/>
        <v/>
      </c>
      <c r="AM32" s="158" t="str">
        <f t="shared" si="31"/>
        <v/>
      </c>
      <c r="AN32" s="158" t="str">
        <f t="shared" si="32"/>
        <v/>
      </c>
      <c r="AO32" s="158" t="str">
        <f t="shared" si="33"/>
        <v/>
      </c>
      <c r="AP32" s="150"/>
      <c r="AQ32" s="150"/>
      <c r="AS32" s="99">
        <f t="shared" si="2"/>
        <v>1</v>
      </c>
      <c r="AT32" s="99">
        <f t="shared" si="3"/>
        <v>1</v>
      </c>
      <c r="AU32" s="99">
        <f t="shared" si="4"/>
        <v>1</v>
      </c>
      <c r="AV32" s="99">
        <f t="shared" si="5"/>
        <v>1</v>
      </c>
      <c r="AW32" s="99">
        <f t="shared" si="6"/>
        <v>1</v>
      </c>
      <c r="AX32" s="99">
        <f t="shared" si="7"/>
        <v>1</v>
      </c>
      <c r="AY32" s="99">
        <f t="shared" si="8"/>
        <v>1</v>
      </c>
      <c r="AZ32" s="99">
        <f t="shared" si="9"/>
        <v>1</v>
      </c>
      <c r="BA32" s="99">
        <f t="shared" si="10"/>
        <v>1</v>
      </c>
      <c r="BB32" s="99">
        <f t="shared" si="11"/>
        <v>1</v>
      </c>
      <c r="BC32" s="99">
        <f t="shared" si="12"/>
        <v>1</v>
      </c>
      <c r="BD32" s="99">
        <f t="shared" si="13"/>
        <v>1</v>
      </c>
      <c r="BE32" s="99">
        <f t="shared" si="14"/>
        <v>1</v>
      </c>
      <c r="BF32" s="99">
        <f t="shared" si="15"/>
        <v>1</v>
      </c>
      <c r="BG32" s="99">
        <f t="shared" si="16"/>
        <v>1</v>
      </c>
    </row>
    <row r="33" spans="1:59" x14ac:dyDescent="0.2">
      <c r="A33" s="131" t="s">
        <v>82</v>
      </c>
      <c r="B33" s="102"/>
      <c r="C33" s="102"/>
      <c r="D33" s="113"/>
      <c r="E33" s="141" t="str">
        <f t="shared" si="17"/>
        <v>Weserbergland</v>
      </c>
      <c r="F33" s="12"/>
      <c r="G33" s="12"/>
      <c r="H33" s="12"/>
      <c r="I33" s="13"/>
      <c r="J33" s="166" t="s">
        <v>1050</v>
      </c>
      <c r="K33" s="12"/>
      <c r="L33" s="134"/>
      <c r="M33" s="14"/>
      <c r="N33" s="132" t="str">
        <f>IF(M33="","",Listen!$K$2)</f>
        <v/>
      </c>
      <c r="O33" s="14"/>
      <c r="P33" s="132" t="str">
        <f>IF(O33="","",Listen!$K$2)</f>
        <v/>
      </c>
      <c r="Q33" s="14"/>
      <c r="R33" s="132" t="str">
        <f>IF(Q33="","",Listen!$K$2)</f>
        <v/>
      </c>
      <c r="S33" s="14"/>
      <c r="T33" s="132" t="str">
        <f>IF(S33="","",Listen!$K$2)</f>
        <v/>
      </c>
      <c r="U33" s="14"/>
      <c r="V33" s="132" t="str">
        <f>IF(U33="","",Listen!$K$2)</f>
        <v/>
      </c>
      <c r="W33" s="14"/>
      <c r="X33" s="132" t="str">
        <f>IF(W33="","",Listen!$K$2)</f>
        <v/>
      </c>
      <c r="Y33" s="116" t="str">
        <f t="shared" si="18"/>
        <v/>
      </c>
      <c r="AA33" s="99" t="str">
        <f t="shared" si="19"/>
        <v/>
      </c>
      <c r="AB33" s="99" t="str">
        <f t="shared" si="20"/>
        <v/>
      </c>
      <c r="AC33" s="99" t="str">
        <f t="shared" si="21"/>
        <v/>
      </c>
      <c r="AD33" s="99" t="str">
        <f t="shared" si="22"/>
        <v>Weserbergland</v>
      </c>
      <c r="AE33" s="99" t="str">
        <f t="shared" si="23"/>
        <v/>
      </c>
      <c r="AF33" s="99" t="str">
        <f t="shared" si="24"/>
        <v/>
      </c>
      <c r="AG33" s="99" t="str">
        <f t="shared" si="25"/>
        <v/>
      </c>
      <c r="AH33" s="155" t="str">
        <f t="shared" si="26"/>
        <v/>
      </c>
      <c r="AI33" s="99" t="str">
        <f t="shared" si="27"/>
        <v>Bezirksmeisterschaften 2017</v>
      </c>
      <c r="AJ33" s="158" t="str">
        <f t="shared" si="28"/>
        <v/>
      </c>
      <c r="AK33" s="158" t="str">
        <f t="shared" si="29"/>
        <v/>
      </c>
      <c r="AL33" s="158" t="str">
        <f t="shared" si="30"/>
        <v/>
      </c>
      <c r="AM33" s="158" t="str">
        <f t="shared" si="31"/>
        <v/>
      </c>
      <c r="AN33" s="158" t="str">
        <f t="shared" si="32"/>
        <v/>
      </c>
      <c r="AO33" s="158" t="str">
        <f t="shared" si="33"/>
        <v/>
      </c>
      <c r="AP33" s="150"/>
      <c r="AQ33" s="150"/>
      <c r="AS33" s="99">
        <f t="shared" si="2"/>
        <v>1</v>
      </c>
      <c r="AT33" s="99">
        <f t="shared" si="3"/>
        <v>1</v>
      </c>
      <c r="AU33" s="99">
        <f t="shared" si="4"/>
        <v>1</v>
      </c>
      <c r="AV33" s="99">
        <f t="shared" si="5"/>
        <v>1</v>
      </c>
      <c r="AW33" s="99">
        <f t="shared" si="6"/>
        <v>1</v>
      </c>
      <c r="AX33" s="99">
        <f t="shared" si="7"/>
        <v>1</v>
      </c>
      <c r="AY33" s="99">
        <f t="shared" si="8"/>
        <v>1</v>
      </c>
      <c r="AZ33" s="99">
        <f t="shared" si="9"/>
        <v>1</v>
      </c>
      <c r="BA33" s="99">
        <f t="shared" si="10"/>
        <v>1</v>
      </c>
      <c r="BB33" s="99">
        <f t="shared" si="11"/>
        <v>1</v>
      </c>
      <c r="BC33" s="99">
        <f t="shared" si="12"/>
        <v>1</v>
      </c>
      <c r="BD33" s="99">
        <f t="shared" si="13"/>
        <v>1</v>
      </c>
      <c r="BE33" s="99">
        <f t="shared" si="14"/>
        <v>1</v>
      </c>
      <c r="BF33" s="99">
        <f t="shared" si="15"/>
        <v>1</v>
      </c>
      <c r="BG33" s="99">
        <f t="shared" si="16"/>
        <v>1</v>
      </c>
    </row>
    <row r="34" spans="1:59" x14ac:dyDescent="0.2">
      <c r="A34" s="131" t="s">
        <v>82</v>
      </c>
      <c r="B34" s="102"/>
      <c r="C34" s="102"/>
      <c r="D34" s="113"/>
      <c r="E34" s="141" t="str">
        <f t="shared" si="17"/>
        <v>Weserbergland</v>
      </c>
      <c r="F34" s="12"/>
      <c r="G34" s="12"/>
      <c r="H34" s="12"/>
      <c r="I34" s="13"/>
      <c r="J34" s="166" t="s">
        <v>1050</v>
      </c>
      <c r="K34" s="12"/>
      <c r="L34" s="134"/>
      <c r="M34" s="14"/>
      <c r="N34" s="132" t="str">
        <f>IF(M34="","",Listen!$K$2)</f>
        <v/>
      </c>
      <c r="O34" s="14"/>
      <c r="P34" s="132" t="str">
        <f>IF(O34="","",Listen!$K$2)</f>
        <v/>
      </c>
      <c r="Q34" s="14"/>
      <c r="R34" s="132" t="str">
        <f>IF(Q34="","",Listen!$K$2)</f>
        <v/>
      </c>
      <c r="S34" s="14"/>
      <c r="T34" s="132" t="str">
        <f>IF(S34="","",Listen!$K$2)</f>
        <v/>
      </c>
      <c r="U34" s="14"/>
      <c r="V34" s="132" t="str">
        <f>IF(U34="","",Listen!$K$2)</f>
        <v/>
      </c>
      <c r="W34" s="14"/>
      <c r="X34" s="132" t="str">
        <f>IF(W34="","",Listen!$K$2)</f>
        <v/>
      </c>
      <c r="Y34" s="116" t="str">
        <f t="shared" si="18"/>
        <v/>
      </c>
      <c r="AA34" s="99" t="str">
        <f t="shared" si="19"/>
        <v/>
      </c>
      <c r="AB34" s="99" t="str">
        <f t="shared" si="20"/>
        <v/>
      </c>
      <c r="AC34" s="99" t="str">
        <f t="shared" si="21"/>
        <v/>
      </c>
      <c r="AD34" s="99" t="str">
        <f t="shared" si="22"/>
        <v>Weserbergland</v>
      </c>
      <c r="AE34" s="99" t="str">
        <f t="shared" si="23"/>
        <v/>
      </c>
      <c r="AF34" s="99" t="str">
        <f t="shared" si="24"/>
        <v/>
      </c>
      <c r="AG34" s="99" t="str">
        <f t="shared" si="25"/>
        <v/>
      </c>
      <c r="AH34" s="155" t="str">
        <f t="shared" si="26"/>
        <v/>
      </c>
      <c r="AI34" s="99" t="str">
        <f t="shared" si="27"/>
        <v>Bezirksmeisterschaften 2017</v>
      </c>
      <c r="AJ34" s="158" t="str">
        <f t="shared" si="28"/>
        <v/>
      </c>
      <c r="AK34" s="158" t="str">
        <f t="shared" si="29"/>
        <v/>
      </c>
      <c r="AL34" s="158" t="str">
        <f t="shared" si="30"/>
        <v/>
      </c>
      <c r="AM34" s="158" t="str">
        <f t="shared" si="31"/>
        <v/>
      </c>
      <c r="AN34" s="158" t="str">
        <f t="shared" si="32"/>
        <v/>
      </c>
      <c r="AO34" s="158" t="str">
        <f t="shared" si="33"/>
        <v/>
      </c>
      <c r="AP34" s="150"/>
      <c r="AQ34" s="150"/>
      <c r="AS34" s="99">
        <f t="shared" si="2"/>
        <v>1</v>
      </c>
      <c r="AT34" s="99">
        <f t="shared" si="3"/>
        <v>1</v>
      </c>
      <c r="AU34" s="99">
        <f t="shared" si="4"/>
        <v>1</v>
      </c>
      <c r="AV34" s="99">
        <f t="shared" si="5"/>
        <v>1</v>
      </c>
      <c r="AW34" s="99">
        <f t="shared" si="6"/>
        <v>1</v>
      </c>
      <c r="AX34" s="99">
        <f t="shared" si="7"/>
        <v>1</v>
      </c>
      <c r="AY34" s="99">
        <f t="shared" si="8"/>
        <v>1</v>
      </c>
      <c r="AZ34" s="99">
        <f t="shared" si="9"/>
        <v>1</v>
      </c>
      <c r="BA34" s="99">
        <f t="shared" si="10"/>
        <v>1</v>
      </c>
      <c r="BB34" s="99">
        <f t="shared" si="11"/>
        <v>1</v>
      </c>
      <c r="BC34" s="99">
        <f t="shared" si="12"/>
        <v>1</v>
      </c>
      <c r="BD34" s="99">
        <f t="shared" si="13"/>
        <v>1</v>
      </c>
      <c r="BE34" s="99">
        <f t="shared" si="14"/>
        <v>1</v>
      </c>
      <c r="BF34" s="99">
        <f t="shared" si="15"/>
        <v>1</v>
      </c>
      <c r="BG34" s="99">
        <f t="shared" si="16"/>
        <v>1</v>
      </c>
    </row>
    <row r="35" spans="1:59" x14ac:dyDescent="0.2">
      <c r="A35" s="131" t="s">
        <v>82</v>
      </c>
      <c r="B35" s="102"/>
      <c r="C35" s="102"/>
      <c r="D35" s="113"/>
      <c r="E35" s="141" t="str">
        <f t="shared" si="17"/>
        <v>Weserbergland</v>
      </c>
      <c r="F35" s="12"/>
      <c r="G35" s="12"/>
      <c r="H35" s="12"/>
      <c r="I35" s="13"/>
      <c r="J35" s="166" t="s">
        <v>1050</v>
      </c>
      <c r="K35" s="12"/>
      <c r="L35" s="134"/>
      <c r="M35" s="14"/>
      <c r="N35" s="132" t="str">
        <f>IF(M35="","",Listen!$K$2)</f>
        <v/>
      </c>
      <c r="O35" s="14"/>
      <c r="P35" s="132" t="str">
        <f>IF(O35="","",Listen!$K$2)</f>
        <v/>
      </c>
      <c r="Q35" s="14"/>
      <c r="R35" s="132" t="str">
        <f>IF(Q35="","",Listen!$K$2)</f>
        <v/>
      </c>
      <c r="S35" s="14"/>
      <c r="T35" s="132" t="str">
        <f>IF(S35="","",Listen!$K$2)</f>
        <v/>
      </c>
      <c r="U35" s="14"/>
      <c r="V35" s="132" t="str">
        <f>IF(U35="","",Listen!$K$2)</f>
        <v/>
      </c>
      <c r="W35" s="14"/>
      <c r="X35" s="132" t="str">
        <f>IF(W35="","",Listen!$K$2)</f>
        <v/>
      </c>
      <c r="Y35" s="116" t="str">
        <f t="shared" si="18"/>
        <v/>
      </c>
      <c r="AA35" s="99" t="str">
        <f t="shared" si="19"/>
        <v/>
      </c>
      <c r="AB35" s="99" t="str">
        <f t="shared" si="20"/>
        <v/>
      </c>
      <c r="AC35" s="99" t="str">
        <f t="shared" si="21"/>
        <v/>
      </c>
      <c r="AD35" s="99" t="str">
        <f t="shared" si="22"/>
        <v>Weserbergland</v>
      </c>
      <c r="AE35" s="99" t="str">
        <f t="shared" si="23"/>
        <v/>
      </c>
      <c r="AF35" s="99" t="str">
        <f t="shared" si="24"/>
        <v/>
      </c>
      <c r="AG35" s="99" t="str">
        <f t="shared" si="25"/>
        <v/>
      </c>
      <c r="AH35" s="155" t="str">
        <f t="shared" si="26"/>
        <v/>
      </c>
      <c r="AI35" s="99" t="str">
        <f t="shared" si="27"/>
        <v>Bezirksmeisterschaften 2017</v>
      </c>
      <c r="AJ35" s="158" t="str">
        <f t="shared" si="28"/>
        <v/>
      </c>
      <c r="AK35" s="158" t="str">
        <f t="shared" si="29"/>
        <v/>
      </c>
      <c r="AL35" s="158" t="str">
        <f t="shared" si="30"/>
        <v/>
      </c>
      <c r="AM35" s="158" t="str">
        <f t="shared" si="31"/>
        <v/>
      </c>
      <c r="AN35" s="158" t="str">
        <f t="shared" si="32"/>
        <v/>
      </c>
      <c r="AO35" s="158" t="str">
        <f t="shared" si="33"/>
        <v/>
      </c>
      <c r="AP35" s="150"/>
      <c r="AQ35" s="150"/>
      <c r="AS35" s="99">
        <f t="shared" si="2"/>
        <v>1</v>
      </c>
      <c r="AT35" s="99">
        <f t="shared" si="3"/>
        <v>1</v>
      </c>
      <c r="AU35" s="99">
        <f t="shared" si="4"/>
        <v>1</v>
      </c>
      <c r="AV35" s="99">
        <f t="shared" si="5"/>
        <v>1</v>
      </c>
      <c r="AW35" s="99">
        <f t="shared" si="6"/>
        <v>1</v>
      </c>
      <c r="AX35" s="99">
        <f t="shared" si="7"/>
        <v>1</v>
      </c>
      <c r="AY35" s="99">
        <f t="shared" si="8"/>
        <v>1</v>
      </c>
      <c r="AZ35" s="99">
        <f t="shared" si="9"/>
        <v>1</v>
      </c>
      <c r="BA35" s="99">
        <f t="shared" si="10"/>
        <v>1</v>
      </c>
      <c r="BB35" s="99">
        <f t="shared" si="11"/>
        <v>1</v>
      </c>
      <c r="BC35" s="99">
        <f t="shared" si="12"/>
        <v>1</v>
      </c>
      <c r="BD35" s="99">
        <f t="shared" si="13"/>
        <v>1</v>
      </c>
      <c r="BE35" s="99">
        <f t="shared" si="14"/>
        <v>1</v>
      </c>
      <c r="BF35" s="99">
        <f t="shared" si="15"/>
        <v>1</v>
      </c>
      <c r="BG35" s="99">
        <f t="shared" si="16"/>
        <v>1</v>
      </c>
    </row>
    <row r="36" spans="1:59" x14ac:dyDescent="0.2">
      <c r="A36" s="131" t="s">
        <v>82</v>
      </c>
      <c r="B36" s="102"/>
      <c r="C36" s="102"/>
      <c r="D36" s="113"/>
      <c r="E36" s="141" t="str">
        <f t="shared" si="17"/>
        <v>Weserbergland</v>
      </c>
      <c r="F36" s="12"/>
      <c r="G36" s="12"/>
      <c r="H36" s="12"/>
      <c r="I36" s="13"/>
      <c r="J36" s="166" t="s">
        <v>1050</v>
      </c>
      <c r="K36" s="12"/>
      <c r="L36" s="134"/>
      <c r="M36" s="14"/>
      <c r="N36" s="132" t="str">
        <f>IF(M36="","",Listen!$K$2)</f>
        <v/>
      </c>
      <c r="O36" s="14"/>
      <c r="P36" s="132" t="str">
        <f>IF(O36="","",Listen!$K$2)</f>
        <v/>
      </c>
      <c r="Q36" s="14"/>
      <c r="R36" s="132" t="str">
        <f>IF(Q36="","",Listen!$K$2)</f>
        <v/>
      </c>
      <c r="S36" s="14"/>
      <c r="T36" s="132" t="str">
        <f>IF(S36="","",Listen!$K$2)</f>
        <v/>
      </c>
      <c r="U36" s="14"/>
      <c r="V36" s="132" t="str">
        <f>IF(U36="","",Listen!$K$2)</f>
        <v/>
      </c>
      <c r="W36" s="14"/>
      <c r="X36" s="132" t="str">
        <f>IF(W36="","",Listen!$K$2)</f>
        <v/>
      </c>
      <c r="Y36" s="116" t="str">
        <f t="shared" si="18"/>
        <v/>
      </c>
      <c r="AA36" s="99" t="str">
        <f t="shared" si="19"/>
        <v/>
      </c>
      <c r="AB36" s="99" t="str">
        <f t="shared" si="20"/>
        <v/>
      </c>
      <c r="AC36" s="99" t="str">
        <f t="shared" si="21"/>
        <v/>
      </c>
      <c r="AD36" s="99" t="str">
        <f t="shared" si="22"/>
        <v>Weserbergland</v>
      </c>
      <c r="AE36" s="99" t="str">
        <f t="shared" si="23"/>
        <v/>
      </c>
      <c r="AF36" s="99" t="str">
        <f t="shared" si="24"/>
        <v/>
      </c>
      <c r="AG36" s="99" t="str">
        <f t="shared" si="25"/>
        <v/>
      </c>
      <c r="AH36" s="155" t="str">
        <f t="shared" si="26"/>
        <v/>
      </c>
      <c r="AI36" s="99" t="str">
        <f t="shared" si="27"/>
        <v>Bezirksmeisterschaften 2017</v>
      </c>
      <c r="AJ36" s="158" t="str">
        <f t="shared" si="28"/>
        <v/>
      </c>
      <c r="AK36" s="158" t="str">
        <f t="shared" si="29"/>
        <v/>
      </c>
      <c r="AL36" s="158" t="str">
        <f t="shared" si="30"/>
        <v/>
      </c>
      <c r="AM36" s="158" t="str">
        <f t="shared" si="31"/>
        <v/>
      </c>
      <c r="AN36" s="158" t="str">
        <f t="shared" si="32"/>
        <v/>
      </c>
      <c r="AO36" s="158" t="str">
        <f t="shared" si="33"/>
        <v/>
      </c>
      <c r="AP36" s="150"/>
      <c r="AQ36" s="150"/>
      <c r="AS36" s="99">
        <f t="shared" ref="AS36:AS62" si="34">IF(B36=AA36,1,0)</f>
        <v>1</v>
      </c>
      <c r="AT36" s="99">
        <f t="shared" ref="AT36:AT62" si="35">IF(C36=AB36,1,0)</f>
        <v>1</v>
      </c>
      <c r="AU36" s="99">
        <f t="shared" ref="AU36:AU62" si="36">IF(D36=AC36,1,0)</f>
        <v>1</v>
      </c>
      <c r="AV36" s="99">
        <f t="shared" ref="AV36:AV62" si="37">IF(E36=AD36,1,0)</f>
        <v>1</v>
      </c>
      <c r="AW36" s="99">
        <f t="shared" ref="AW36:AW62" si="38">IF(F36=AE36,1,0)</f>
        <v>1</v>
      </c>
      <c r="AX36" s="99">
        <f t="shared" ref="AX36:AX62" si="39">IF(G36=AF36,1,0)</f>
        <v>1</v>
      </c>
      <c r="AY36" s="99">
        <f t="shared" ref="AY36:AY62" si="40">IF(H36=AG36,1,0)</f>
        <v>1</v>
      </c>
      <c r="AZ36" s="99">
        <f t="shared" ref="AZ36:AZ62" si="41">IF(I36=AH36,1,0)</f>
        <v>1</v>
      </c>
      <c r="BA36" s="99">
        <f t="shared" ref="BA36:BA62" si="42">IF(J36=AI36,1,0)</f>
        <v>1</v>
      </c>
      <c r="BB36" s="99">
        <f t="shared" ref="BB36:BB62" si="43">IF(M36=AJ36,1,0)</f>
        <v>1</v>
      </c>
      <c r="BC36" s="99">
        <f t="shared" ref="BC36:BC62" si="44">IF(O36=AK36,1,0)</f>
        <v>1</v>
      </c>
      <c r="BD36" s="99">
        <f t="shared" ref="BD36:BD62" si="45">IF(Q36=AL36,1,0)</f>
        <v>1</v>
      </c>
      <c r="BE36" s="99">
        <f t="shared" ref="BE36:BE62" si="46">IF(S36=AM36,1,0)</f>
        <v>1</v>
      </c>
      <c r="BF36" s="99">
        <f t="shared" ref="BF36:BF62" si="47">IF(U36=AN36,1,0)</f>
        <v>1</v>
      </c>
      <c r="BG36" s="99">
        <f t="shared" ref="BG36:BG62" si="48">IF(W36=AO36,1,0)</f>
        <v>1</v>
      </c>
    </row>
    <row r="37" spans="1:59" x14ac:dyDescent="0.2">
      <c r="A37" s="131" t="s">
        <v>82</v>
      </c>
      <c r="B37" s="102"/>
      <c r="C37" s="102"/>
      <c r="D37" s="113"/>
      <c r="E37" s="141" t="str">
        <f t="shared" si="17"/>
        <v>Weserbergland</v>
      </c>
      <c r="F37" s="12"/>
      <c r="G37" s="12"/>
      <c r="H37" s="12"/>
      <c r="I37" s="13"/>
      <c r="J37" s="166" t="s">
        <v>1050</v>
      </c>
      <c r="K37" s="12"/>
      <c r="L37" s="134"/>
      <c r="M37" s="14"/>
      <c r="N37" s="132" t="str">
        <f>IF(M37="","",Listen!$K$2)</f>
        <v/>
      </c>
      <c r="O37" s="14"/>
      <c r="P37" s="132" t="str">
        <f>IF(O37="","",Listen!$K$2)</f>
        <v/>
      </c>
      <c r="Q37" s="14"/>
      <c r="R37" s="132" t="str">
        <f>IF(Q37="","",Listen!$K$2)</f>
        <v/>
      </c>
      <c r="S37" s="14"/>
      <c r="T37" s="132" t="str">
        <f>IF(S37="","",Listen!$K$2)</f>
        <v/>
      </c>
      <c r="U37" s="14"/>
      <c r="V37" s="132" t="str">
        <f>IF(U37="","",Listen!$K$2)</f>
        <v/>
      </c>
      <c r="W37" s="14"/>
      <c r="X37" s="132" t="str">
        <f>IF(W37="","",Listen!$K$2)</f>
        <v/>
      </c>
      <c r="Y37" s="116" t="str">
        <f t="shared" si="18"/>
        <v/>
      </c>
      <c r="AA37" s="99" t="str">
        <f t="shared" si="19"/>
        <v/>
      </c>
      <c r="AB37" s="99" t="str">
        <f t="shared" si="20"/>
        <v/>
      </c>
      <c r="AC37" s="99" t="str">
        <f t="shared" si="21"/>
        <v/>
      </c>
      <c r="AD37" s="99" t="str">
        <f t="shared" si="22"/>
        <v>Weserbergland</v>
      </c>
      <c r="AE37" s="99" t="str">
        <f t="shared" si="23"/>
        <v/>
      </c>
      <c r="AF37" s="99" t="str">
        <f t="shared" si="24"/>
        <v/>
      </c>
      <c r="AG37" s="99" t="str">
        <f t="shared" si="25"/>
        <v/>
      </c>
      <c r="AH37" s="155" t="str">
        <f t="shared" si="26"/>
        <v/>
      </c>
      <c r="AI37" s="99" t="str">
        <f t="shared" si="27"/>
        <v>Bezirksmeisterschaften 2017</v>
      </c>
      <c r="AJ37" s="158" t="str">
        <f t="shared" si="28"/>
        <v/>
      </c>
      <c r="AK37" s="158" t="str">
        <f t="shared" si="29"/>
        <v/>
      </c>
      <c r="AL37" s="158" t="str">
        <f t="shared" si="30"/>
        <v/>
      </c>
      <c r="AM37" s="158" t="str">
        <f t="shared" si="31"/>
        <v/>
      </c>
      <c r="AN37" s="158" t="str">
        <f t="shared" si="32"/>
        <v/>
      </c>
      <c r="AO37" s="158" t="str">
        <f t="shared" si="33"/>
        <v/>
      </c>
      <c r="AP37" s="150"/>
      <c r="AQ37" s="150"/>
      <c r="AS37" s="99">
        <f t="shared" si="34"/>
        <v>1</v>
      </c>
      <c r="AT37" s="99">
        <f t="shared" si="35"/>
        <v>1</v>
      </c>
      <c r="AU37" s="99">
        <f t="shared" si="36"/>
        <v>1</v>
      </c>
      <c r="AV37" s="99">
        <f t="shared" si="37"/>
        <v>1</v>
      </c>
      <c r="AW37" s="99">
        <f t="shared" si="38"/>
        <v>1</v>
      </c>
      <c r="AX37" s="99">
        <f t="shared" si="39"/>
        <v>1</v>
      </c>
      <c r="AY37" s="99">
        <f t="shared" si="40"/>
        <v>1</v>
      </c>
      <c r="AZ37" s="99">
        <f t="shared" si="41"/>
        <v>1</v>
      </c>
      <c r="BA37" s="99">
        <f t="shared" si="42"/>
        <v>1</v>
      </c>
      <c r="BB37" s="99">
        <f t="shared" si="43"/>
        <v>1</v>
      </c>
      <c r="BC37" s="99">
        <f t="shared" si="44"/>
        <v>1</v>
      </c>
      <c r="BD37" s="99">
        <f t="shared" si="45"/>
        <v>1</v>
      </c>
      <c r="BE37" s="99">
        <f t="shared" si="46"/>
        <v>1</v>
      </c>
      <c r="BF37" s="99">
        <f t="shared" si="47"/>
        <v>1</v>
      </c>
      <c r="BG37" s="99">
        <f t="shared" si="48"/>
        <v>1</v>
      </c>
    </row>
    <row r="38" spans="1:59" x14ac:dyDescent="0.2">
      <c r="A38" s="131" t="s">
        <v>82</v>
      </c>
      <c r="B38" s="102"/>
      <c r="C38" s="102"/>
      <c r="D38" s="113"/>
      <c r="E38" s="141" t="str">
        <f t="shared" si="17"/>
        <v>Weserbergland</v>
      </c>
      <c r="F38" s="12"/>
      <c r="G38" s="12"/>
      <c r="H38" s="12"/>
      <c r="I38" s="13"/>
      <c r="J38" s="166" t="s">
        <v>1050</v>
      </c>
      <c r="K38" s="12"/>
      <c r="L38" s="134"/>
      <c r="M38" s="14"/>
      <c r="N38" s="132" t="str">
        <f>IF(M38="","",Listen!$K$2)</f>
        <v/>
      </c>
      <c r="O38" s="14"/>
      <c r="P38" s="132" t="str">
        <f>IF(O38="","",Listen!$K$2)</f>
        <v/>
      </c>
      <c r="Q38" s="14"/>
      <c r="R38" s="132" t="str">
        <f>IF(Q38="","",Listen!$K$2)</f>
        <v/>
      </c>
      <c r="S38" s="14"/>
      <c r="T38" s="132" t="str">
        <f>IF(S38="","",Listen!$K$2)</f>
        <v/>
      </c>
      <c r="U38" s="14"/>
      <c r="V38" s="132" t="str">
        <f>IF(U38="","",Listen!$K$2)</f>
        <v/>
      </c>
      <c r="W38" s="14"/>
      <c r="X38" s="132" t="str">
        <f>IF(W38="","",Listen!$K$2)</f>
        <v/>
      </c>
      <c r="Y38" s="116" t="str">
        <f t="shared" si="18"/>
        <v/>
      </c>
      <c r="AA38" s="99" t="str">
        <f t="shared" si="19"/>
        <v/>
      </c>
      <c r="AB38" s="99" t="str">
        <f t="shared" si="20"/>
        <v/>
      </c>
      <c r="AC38" s="99" t="str">
        <f t="shared" si="21"/>
        <v/>
      </c>
      <c r="AD38" s="99" t="str">
        <f t="shared" si="22"/>
        <v>Weserbergland</v>
      </c>
      <c r="AE38" s="99" t="str">
        <f t="shared" si="23"/>
        <v/>
      </c>
      <c r="AF38" s="99" t="str">
        <f t="shared" si="24"/>
        <v/>
      </c>
      <c r="AG38" s="99" t="str">
        <f t="shared" si="25"/>
        <v/>
      </c>
      <c r="AH38" s="155" t="str">
        <f t="shared" si="26"/>
        <v/>
      </c>
      <c r="AI38" s="99" t="str">
        <f t="shared" si="27"/>
        <v>Bezirksmeisterschaften 2017</v>
      </c>
      <c r="AJ38" s="158" t="str">
        <f t="shared" si="28"/>
        <v/>
      </c>
      <c r="AK38" s="158" t="str">
        <f t="shared" si="29"/>
        <v/>
      </c>
      <c r="AL38" s="158" t="str">
        <f t="shared" si="30"/>
        <v/>
      </c>
      <c r="AM38" s="158" t="str">
        <f t="shared" si="31"/>
        <v/>
      </c>
      <c r="AN38" s="158" t="str">
        <f t="shared" si="32"/>
        <v/>
      </c>
      <c r="AO38" s="158" t="str">
        <f t="shared" si="33"/>
        <v/>
      </c>
      <c r="AP38" s="150"/>
      <c r="AQ38" s="150"/>
      <c r="AS38" s="99">
        <f t="shared" si="34"/>
        <v>1</v>
      </c>
      <c r="AT38" s="99">
        <f t="shared" si="35"/>
        <v>1</v>
      </c>
      <c r="AU38" s="99">
        <f t="shared" si="36"/>
        <v>1</v>
      </c>
      <c r="AV38" s="99">
        <f t="shared" si="37"/>
        <v>1</v>
      </c>
      <c r="AW38" s="99">
        <f t="shared" si="38"/>
        <v>1</v>
      </c>
      <c r="AX38" s="99">
        <f t="shared" si="39"/>
        <v>1</v>
      </c>
      <c r="AY38" s="99">
        <f t="shared" si="40"/>
        <v>1</v>
      </c>
      <c r="AZ38" s="99">
        <f t="shared" si="41"/>
        <v>1</v>
      </c>
      <c r="BA38" s="99">
        <f t="shared" si="42"/>
        <v>1</v>
      </c>
      <c r="BB38" s="99">
        <f t="shared" si="43"/>
        <v>1</v>
      </c>
      <c r="BC38" s="99">
        <f t="shared" si="44"/>
        <v>1</v>
      </c>
      <c r="BD38" s="99">
        <f t="shared" si="45"/>
        <v>1</v>
      </c>
      <c r="BE38" s="99">
        <f t="shared" si="46"/>
        <v>1</v>
      </c>
      <c r="BF38" s="99">
        <f t="shared" si="47"/>
        <v>1</v>
      </c>
      <c r="BG38" s="99">
        <f t="shared" si="48"/>
        <v>1</v>
      </c>
    </row>
    <row r="39" spans="1:59" x14ac:dyDescent="0.2">
      <c r="A39" s="131" t="s">
        <v>82</v>
      </c>
      <c r="B39" s="102"/>
      <c r="C39" s="102"/>
      <c r="D39" s="113"/>
      <c r="E39" s="141" t="str">
        <f t="shared" si="17"/>
        <v>Weserbergland</v>
      </c>
      <c r="F39" s="12"/>
      <c r="G39" s="12"/>
      <c r="H39" s="12"/>
      <c r="I39" s="13"/>
      <c r="J39" s="166" t="s">
        <v>1050</v>
      </c>
      <c r="K39" s="12"/>
      <c r="L39" s="134"/>
      <c r="M39" s="14"/>
      <c r="N39" s="132" t="str">
        <f>IF(M39="","",Listen!$K$2)</f>
        <v/>
      </c>
      <c r="O39" s="14"/>
      <c r="P39" s="132" t="str">
        <f>IF(O39="","",Listen!$K$2)</f>
        <v/>
      </c>
      <c r="Q39" s="14"/>
      <c r="R39" s="132" t="str">
        <f>IF(Q39="","",Listen!$K$2)</f>
        <v/>
      </c>
      <c r="S39" s="14"/>
      <c r="T39" s="132" t="str">
        <f>IF(S39="","",Listen!$K$2)</f>
        <v/>
      </c>
      <c r="U39" s="14"/>
      <c r="V39" s="132" t="str">
        <f>IF(U39="","",Listen!$K$2)</f>
        <v/>
      </c>
      <c r="W39" s="14"/>
      <c r="X39" s="132" t="str">
        <f>IF(W39="","",Listen!$K$2)</f>
        <v/>
      </c>
      <c r="Y39" s="116" t="str">
        <f t="shared" si="18"/>
        <v/>
      </c>
      <c r="AA39" s="99" t="str">
        <f t="shared" si="19"/>
        <v/>
      </c>
      <c r="AB39" s="99" t="str">
        <f t="shared" si="20"/>
        <v/>
      </c>
      <c r="AC39" s="99" t="str">
        <f t="shared" si="21"/>
        <v/>
      </c>
      <c r="AD39" s="99" t="str">
        <f t="shared" si="22"/>
        <v>Weserbergland</v>
      </c>
      <c r="AE39" s="99" t="str">
        <f t="shared" si="23"/>
        <v/>
      </c>
      <c r="AF39" s="99" t="str">
        <f t="shared" si="24"/>
        <v/>
      </c>
      <c r="AG39" s="99" t="str">
        <f t="shared" si="25"/>
        <v/>
      </c>
      <c r="AH39" s="155" t="str">
        <f t="shared" si="26"/>
        <v/>
      </c>
      <c r="AI39" s="99" t="str">
        <f t="shared" si="27"/>
        <v>Bezirksmeisterschaften 2017</v>
      </c>
      <c r="AJ39" s="158" t="str">
        <f t="shared" si="28"/>
        <v/>
      </c>
      <c r="AK39" s="158" t="str">
        <f t="shared" si="29"/>
        <v/>
      </c>
      <c r="AL39" s="158" t="str">
        <f t="shared" si="30"/>
        <v/>
      </c>
      <c r="AM39" s="158" t="str">
        <f t="shared" si="31"/>
        <v/>
      </c>
      <c r="AN39" s="158" t="str">
        <f t="shared" si="32"/>
        <v/>
      </c>
      <c r="AO39" s="158" t="str">
        <f t="shared" si="33"/>
        <v/>
      </c>
      <c r="AP39" s="150"/>
      <c r="AQ39" s="150"/>
      <c r="AS39" s="99">
        <f t="shared" si="34"/>
        <v>1</v>
      </c>
      <c r="AT39" s="99">
        <f t="shared" si="35"/>
        <v>1</v>
      </c>
      <c r="AU39" s="99">
        <f t="shared" si="36"/>
        <v>1</v>
      </c>
      <c r="AV39" s="99">
        <f t="shared" si="37"/>
        <v>1</v>
      </c>
      <c r="AW39" s="99">
        <f t="shared" si="38"/>
        <v>1</v>
      </c>
      <c r="AX39" s="99">
        <f t="shared" si="39"/>
        <v>1</v>
      </c>
      <c r="AY39" s="99">
        <f t="shared" si="40"/>
        <v>1</v>
      </c>
      <c r="AZ39" s="99">
        <f t="shared" si="41"/>
        <v>1</v>
      </c>
      <c r="BA39" s="99">
        <f t="shared" si="42"/>
        <v>1</v>
      </c>
      <c r="BB39" s="99">
        <f t="shared" si="43"/>
        <v>1</v>
      </c>
      <c r="BC39" s="99">
        <f t="shared" si="44"/>
        <v>1</v>
      </c>
      <c r="BD39" s="99">
        <f t="shared" si="45"/>
        <v>1</v>
      </c>
      <c r="BE39" s="99">
        <f t="shared" si="46"/>
        <v>1</v>
      </c>
      <c r="BF39" s="99">
        <f t="shared" si="47"/>
        <v>1</v>
      </c>
      <c r="BG39" s="99">
        <f t="shared" si="48"/>
        <v>1</v>
      </c>
    </row>
    <row r="40" spans="1:59" x14ac:dyDescent="0.2">
      <c r="A40" s="131" t="s">
        <v>82</v>
      </c>
      <c r="B40" s="102"/>
      <c r="C40" s="102"/>
      <c r="D40" s="113"/>
      <c r="E40" s="141" t="str">
        <f t="shared" si="17"/>
        <v>Weserbergland</v>
      </c>
      <c r="F40" s="12"/>
      <c r="G40" s="12"/>
      <c r="H40" s="12"/>
      <c r="I40" s="13"/>
      <c r="J40" s="166" t="s">
        <v>1050</v>
      </c>
      <c r="K40" s="12"/>
      <c r="L40" s="134"/>
      <c r="M40" s="14"/>
      <c r="N40" s="132" t="str">
        <f>IF(M40="","",Listen!$K$2)</f>
        <v/>
      </c>
      <c r="O40" s="14"/>
      <c r="P40" s="132" t="str">
        <f>IF(O40="","",Listen!$K$2)</f>
        <v/>
      </c>
      <c r="Q40" s="14"/>
      <c r="R40" s="132" t="str">
        <f>IF(Q40="","",Listen!$K$2)</f>
        <v/>
      </c>
      <c r="S40" s="14"/>
      <c r="T40" s="132" t="str">
        <f>IF(S40="","",Listen!$K$2)</f>
        <v/>
      </c>
      <c r="U40" s="14"/>
      <c r="V40" s="132" t="str">
        <f>IF(U40="","",Listen!$K$2)</f>
        <v/>
      </c>
      <c r="W40" s="14"/>
      <c r="X40" s="132" t="str">
        <f>IF(W40="","",Listen!$K$2)</f>
        <v/>
      </c>
      <c r="Y40" s="116" t="str">
        <f t="shared" si="18"/>
        <v/>
      </c>
      <c r="AA40" s="99" t="str">
        <f t="shared" si="19"/>
        <v/>
      </c>
      <c r="AB40" s="99" t="str">
        <f t="shared" si="20"/>
        <v/>
      </c>
      <c r="AC40" s="99" t="str">
        <f t="shared" si="21"/>
        <v/>
      </c>
      <c r="AD40" s="99" t="str">
        <f t="shared" si="22"/>
        <v>Weserbergland</v>
      </c>
      <c r="AE40" s="99" t="str">
        <f t="shared" si="23"/>
        <v/>
      </c>
      <c r="AF40" s="99" t="str">
        <f t="shared" si="24"/>
        <v/>
      </c>
      <c r="AG40" s="99" t="str">
        <f t="shared" si="25"/>
        <v/>
      </c>
      <c r="AH40" s="155" t="str">
        <f t="shared" si="26"/>
        <v/>
      </c>
      <c r="AI40" s="99" t="str">
        <f t="shared" si="27"/>
        <v>Bezirksmeisterschaften 2017</v>
      </c>
      <c r="AJ40" s="158" t="str">
        <f t="shared" si="28"/>
        <v/>
      </c>
      <c r="AK40" s="158" t="str">
        <f t="shared" si="29"/>
        <v/>
      </c>
      <c r="AL40" s="158" t="str">
        <f t="shared" si="30"/>
        <v/>
      </c>
      <c r="AM40" s="158" t="str">
        <f t="shared" si="31"/>
        <v/>
      </c>
      <c r="AN40" s="158" t="str">
        <f t="shared" si="32"/>
        <v/>
      </c>
      <c r="AO40" s="158" t="str">
        <f t="shared" si="33"/>
        <v/>
      </c>
      <c r="AP40" s="150"/>
      <c r="AQ40" s="150"/>
      <c r="AS40" s="99">
        <f t="shared" si="34"/>
        <v>1</v>
      </c>
      <c r="AT40" s="99">
        <f t="shared" si="35"/>
        <v>1</v>
      </c>
      <c r="AU40" s="99">
        <f t="shared" si="36"/>
        <v>1</v>
      </c>
      <c r="AV40" s="99">
        <f t="shared" si="37"/>
        <v>1</v>
      </c>
      <c r="AW40" s="99">
        <f t="shared" si="38"/>
        <v>1</v>
      </c>
      <c r="AX40" s="99">
        <f t="shared" si="39"/>
        <v>1</v>
      </c>
      <c r="AY40" s="99">
        <f t="shared" si="40"/>
        <v>1</v>
      </c>
      <c r="AZ40" s="99">
        <f t="shared" si="41"/>
        <v>1</v>
      </c>
      <c r="BA40" s="99">
        <f t="shared" si="42"/>
        <v>1</v>
      </c>
      <c r="BB40" s="99">
        <f t="shared" si="43"/>
        <v>1</v>
      </c>
      <c r="BC40" s="99">
        <f t="shared" si="44"/>
        <v>1</v>
      </c>
      <c r="BD40" s="99">
        <f t="shared" si="45"/>
        <v>1</v>
      </c>
      <c r="BE40" s="99">
        <f t="shared" si="46"/>
        <v>1</v>
      </c>
      <c r="BF40" s="99">
        <f t="shared" si="47"/>
        <v>1</v>
      </c>
      <c r="BG40" s="99">
        <f t="shared" si="48"/>
        <v>1</v>
      </c>
    </row>
    <row r="41" spans="1:59" x14ac:dyDescent="0.2">
      <c r="A41" s="131" t="s">
        <v>82</v>
      </c>
      <c r="B41" s="102"/>
      <c r="C41" s="102"/>
      <c r="D41" s="113"/>
      <c r="E41" s="141" t="str">
        <f t="shared" si="17"/>
        <v>Weserbergland</v>
      </c>
      <c r="F41" s="12"/>
      <c r="G41" s="12"/>
      <c r="H41" s="12"/>
      <c r="I41" s="13"/>
      <c r="J41" s="166" t="s">
        <v>1050</v>
      </c>
      <c r="K41" s="12"/>
      <c r="L41" s="134"/>
      <c r="M41" s="14"/>
      <c r="N41" s="132" t="str">
        <f>IF(M41="","",Listen!$K$2)</f>
        <v/>
      </c>
      <c r="O41" s="14"/>
      <c r="P41" s="132" t="str">
        <f>IF(O41="","",Listen!$K$2)</f>
        <v/>
      </c>
      <c r="Q41" s="14"/>
      <c r="R41" s="132" t="str">
        <f>IF(Q41="","",Listen!$K$2)</f>
        <v/>
      </c>
      <c r="S41" s="14"/>
      <c r="T41" s="132" t="str">
        <f>IF(S41="","",Listen!$K$2)</f>
        <v/>
      </c>
      <c r="U41" s="14"/>
      <c r="V41" s="132" t="str">
        <f>IF(U41="","",Listen!$K$2)</f>
        <v/>
      </c>
      <c r="W41" s="14"/>
      <c r="X41" s="132" t="str">
        <f>IF(W41="","",Listen!$K$2)</f>
        <v/>
      </c>
      <c r="Y41" s="116" t="str">
        <f t="shared" si="18"/>
        <v/>
      </c>
      <c r="AA41" s="99" t="str">
        <f t="shared" si="19"/>
        <v/>
      </c>
      <c r="AB41" s="99" t="str">
        <f t="shared" si="20"/>
        <v/>
      </c>
      <c r="AC41" s="99" t="str">
        <f t="shared" si="21"/>
        <v/>
      </c>
      <c r="AD41" s="99" t="str">
        <f t="shared" si="22"/>
        <v>Weserbergland</v>
      </c>
      <c r="AE41" s="99" t="str">
        <f t="shared" si="23"/>
        <v/>
      </c>
      <c r="AF41" s="99" t="str">
        <f t="shared" si="24"/>
        <v/>
      </c>
      <c r="AG41" s="99" t="str">
        <f t="shared" si="25"/>
        <v/>
      </c>
      <c r="AH41" s="155" t="str">
        <f t="shared" si="26"/>
        <v/>
      </c>
      <c r="AI41" s="99" t="str">
        <f t="shared" si="27"/>
        <v>Bezirksmeisterschaften 2017</v>
      </c>
      <c r="AJ41" s="158" t="str">
        <f t="shared" si="28"/>
        <v/>
      </c>
      <c r="AK41" s="158" t="str">
        <f t="shared" si="29"/>
        <v/>
      </c>
      <c r="AL41" s="158" t="str">
        <f t="shared" si="30"/>
        <v/>
      </c>
      <c r="AM41" s="158" t="str">
        <f t="shared" si="31"/>
        <v/>
      </c>
      <c r="AN41" s="158" t="str">
        <f t="shared" si="32"/>
        <v/>
      </c>
      <c r="AO41" s="158" t="str">
        <f t="shared" si="33"/>
        <v/>
      </c>
      <c r="AP41" s="150"/>
      <c r="AQ41" s="150"/>
      <c r="AS41" s="99">
        <f t="shared" si="34"/>
        <v>1</v>
      </c>
      <c r="AT41" s="99">
        <f t="shared" si="35"/>
        <v>1</v>
      </c>
      <c r="AU41" s="99">
        <f t="shared" si="36"/>
        <v>1</v>
      </c>
      <c r="AV41" s="99">
        <f t="shared" si="37"/>
        <v>1</v>
      </c>
      <c r="AW41" s="99">
        <f t="shared" si="38"/>
        <v>1</v>
      </c>
      <c r="AX41" s="99">
        <f t="shared" si="39"/>
        <v>1</v>
      </c>
      <c r="AY41" s="99">
        <f t="shared" si="40"/>
        <v>1</v>
      </c>
      <c r="AZ41" s="99">
        <f t="shared" si="41"/>
        <v>1</v>
      </c>
      <c r="BA41" s="99">
        <f t="shared" si="42"/>
        <v>1</v>
      </c>
      <c r="BB41" s="99">
        <f t="shared" si="43"/>
        <v>1</v>
      </c>
      <c r="BC41" s="99">
        <f t="shared" si="44"/>
        <v>1</v>
      </c>
      <c r="BD41" s="99">
        <f t="shared" si="45"/>
        <v>1</v>
      </c>
      <c r="BE41" s="99">
        <f t="shared" si="46"/>
        <v>1</v>
      </c>
      <c r="BF41" s="99">
        <f t="shared" si="47"/>
        <v>1</v>
      </c>
      <c r="BG41" s="99">
        <f t="shared" si="48"/>
        <v>1</v>
      </c>
    </row>
    <row r="42" spans="1:59" x14ac:dyDescent="0.2">
      <c r="A42" s="131" t="s">
        <v>82</v>
      </c>
      <c r="B42" s="102"/>
      <c r="C42" s="102"/>
      <c r="D42" s="113"/>
      <c r="E42" s="141" t="str">
        <f t="shared" si="17"/>
        <v>Weserbergland</v>
      </c>
      <c r="F42" s="12"/>
      <c r="G42" s="12"/>
      <c r="H42" s="12"/>
      <c r="I42" s="13"/>
      <c r="J42" s="166" t="s">
        <v>1050</v>
      </c>
      <c r="K42" s="12"/>
      <c r="L42" s="134"/>
      <c r="M42" s="14"/>
      <c r="N42" s="132" t="str">
        <f>IF(M42="","",Listen!$K$2)</f>
        <v/>
      </c>
      <c r="O42" s="14"/>
      <c r="P42" s="132" t="str">
        <f>IF(O42="","",Listen!$K$2)</f>
        <v/>
      </c>
      <c r="Q42" s="14"/>
      <c r="R42" s="132" t="str">
        <f>IF(Q42="","",Listen!$K$2)</f>
        <v/>
      </c>
      <c r="S42" s="14"/>
      <c r="T42" s="132" t="str">
        <f>IF(S42="","",Listen!$K$2)</f>
        <v/>
      </c>
      <c r="U42" s="14"/>
      <c r="V42" s="132" t="str">
        <f>IF(U42="","",Listen!$K$2)</f>
        <v/>
      </c>
      <c r="W42" s="14"/>
      <c r="X42" s="132" t="str">
        <f>IF(W42="","",Listen!$K$2)</f>
        <v/>
      </c>
      <c r="Y42" s="116" t="str">
        <f t="shared" si="18"/>
        <v/>
      </c>
      <c r="AA42" s="99" t="str">
        <f t="shared" si="19"/>
        <v/>
      </c>
      <c r="AB42" s="99" t="str">
        <f t="shared" si="20"/>
        <v/>
      </c>
      <c r="AC42" s="99" t="str">
        <f t="shared" si="21"/>
        <v/>
      </c>
      <c r="AD42" s="99" t="str">
        <f t="shared" si="22"/>
        <v>Weserbergland</v>
      </c>
      <c r="AE42" s="99" t="str">
        <f t="shared" si="23"/>
        <v/>
      </c>
      <c r="AF42" s="99" t="str">
        <f t="shared" si="24"/>
        <v/>
      </c>
      <c r="AG42" s="99" t="str">
        <f t="shared" si="25"/>
        <v/>
      </c>
      <c r="AH42" s="155" t="str">
        <f t="shared" si="26"/>
        <v/>
      </c>
      <c r="AI42" s="99" t="str">
        <f t="shared" si="27"/>
        <v>Bezirksmeisterschaften 2017</v>
      </c>
      <c r="AJ42" s="158" t="str">
        <f t="shared" si="28"/>
        <v/>
      </c>
      <c r="AK42" s="158" t="str">
        <f t="shared" si="29"/>
        <v/>
      </c>
      <c r="AL42" s="158" t="str">
        <f t="shared" si="30"/>
        <v/>
      </c>
      <c r="AM42" s="158" t="str">
        <f t="shared" si="31"/>
        <v/>
      </c>
      <c r="AN42" s="158" t="str">
        <f t="shared" si="32"/>
        <v/>
      </c>
      <c r="AO42" s="158" t="str">
        <f t="shared" si="33"/>
        <v/>
      </c>
      <c r="AP42" s="150"/>
      <c r="AQ42" s="150"/>
      <c r="AS42" s="99">
        <f t="shared" si="34"/>
        <v>1</v>
      </c>
      <c r="AT42" s="99">
        <f t="shared" si="35"/>
        <v>1</v>
      </c>
      <c r="AU42" s="99">
        <f t="shared" si="36"/>
        <v>1</v>
      </c>
      <c r="AV42" s="99">
        <f t="shared" si="37"/>
        <v>1</v>
      </c>
      <c r="AW42" s="99">
        <f t="shared" si="38"/>
        <v>1</v>
      </c>
      <c r="AX42" s="99">
        <f t="shared" si="39"/>
        <v>1</v>
      </c>
      <c r="AY42" s="99">
        <f t="shared" si="40"/>
        <v>1</v>
      </c>
      <c r="AZ42" s="99">
        <f t="shared" si="41"/>
        <v>1</v>
      </c>
      <c r="BA42" s="99">
        <f t="shared" si="42"/>
        <v>1</v>
      </c>
      <c r="BB42" s="99">
        <f t="shared" si="43"/>
        <v>1</v>
      </c>
      <c r="BC42" s="99">
        <f t="shared" si="44"/>
        <v>1</v>
      </c>
      <c r="BD42" s="99">
        <f t="shared" si="45"/>
        <v>1</v>
      </c>
      <c r="BE42" s="99">
        <f t="shared" si="46"/>
        <v>1</v>
      </c>
      <c r="BF42" s="99">
        <f t="shared" si="47"/>
        <v>1</v>
      </c>
      <c r="BG42" s="99">
        <f t="shared" si="48"/>
        <v>1</v>
      </c>
    </row>
    <row r="43" spans="1:59" x14ac:dyDescent="0.2">
      <c r="A43" s="131" t="s">
        <v>82</v>
      </c>
      <c r="B43" s="102"/>
      <c r="C43" s="102"/>
      <c r="D43" s="113"/>
      <c r="E43" s="141" t="str">
        <f t="shared" si="17"/>
        <v>Weserbergland</v>
      </c>
      <c r="F43" s="12"/>
      <c r="G43" s="12"/>
      <c r="H43" s="12"/>
      <c r="I43" s="13"/>
      <c r="J43" s="166" t="s">
        <v>1050</v>
      </c>
      <c r="K43" s="12"/>
      <c r="L43" s="134"/>
      <c r="M43" s="14"/>
      <c r="N43" s="132" t="str">
        <f>IF(M43="","",Listen!$K$2)</f>
        <v/>
      </c>
      <c r="O43" s="14"/>
      <c r="P43" s="132" t="str">
        <f>IF(O43="","",Listen!$K$2)</f>
        <v/>
      </c>
      <c r="Q43" s="14"/>
      <c r="R43" s="132" t="str">
        <f>IF(Q43="","",Listen!$K$2)</f>
        <v/>
      </c>
      <c r="S43" s="14"/>
      <c r="T43" s="132" t="str">
        <f>IF(S43="","",Listen!$K$2)</f>
        <v/>
      </c>
      <c r="U43" s="14"/>
      <c r="V43" s="132" t="str">
        <f>IF(U43="","",Listen!$K$2)</f>
        <v/>
      </c>
      <c r="W43" s="14"/>
      <c r="X43" s="132" t="str">
        <f>IF(W43="","",Listen!$K$2)</f>
        <v/>
      </c>
      <c r="Y43" s="116" t="str">
        <f t="shared" si="18"/>
        <v/>
      </c>
      <c r="AA43" s="99" t="str">
        <f t="shared" si="19"/>
        <v/>
      </c>
      <c r="AB43" s="99" t="str">
        <f t="shared" si="20"/>
        <v/>
      </c>
      <c r="AC43" s="99" t="str">
        <f t="shared" si="21"/>
        <v/>
      </c>
      <c r="AD43" s="99" t="str">
        <f t="shared" si="22"/>
        <v>Weserbergland</v>
      </c>
      <c r="AE43" s="99" t="str">
        <f t="shared" si="23"/>
        <v/>
      </c>
      <c r="AF43" s="99" t="str">
        <f t="shared" si="24"/>
        <v/>
      </c>
      <c r="AG43" s="99" t="str">
        <f t="shared" si="25"/>
        <v/>
      </c>
      <c r="AH43" s="155" t="str">
        <f t="shared" si="26"/>
        <v/>
      </c>
      <c r="AI43" s="99" t="str">
        <f t="shared" si="27"/>
        <v>Bezirksmeisterschaften 2017</v>
      </c>
      <c r="AJ43" s="158" t="str">
        <f t="shared" si="28"/>
        <v/>
      </c>
      <c r="AK43" s="158" t="str">
        <f t="shared" si="29"/>
        <v/>
      </c>
      <c r="AL43" s="158" t="str">
        <f t="shared" si="30"/>
        <v/>
      </c>
      <c r="AM43" s="158" t="str">
        <f t="shared" si="31"/>
        <v/>
      </c>
      <c r="AN43" s="158" t="str">
        <f t="shared" si="32"/>
        <v/>
      </c>
      <c r="AO43" s="158" t="str">
        <f t="shared" si="33"/>
        <v/>
      </c>
      <c r="AP43" s="150"/>
      <c r="AQ43" s="150"/>
      <c r="AS43" s="99">
        <f t="shared" si="34"/>
        <v>1</v>
      </c>
      <c r="AT43" s="99">
        <f t="shared" si="35"/>
        <v>1</v>
      </c>
      <c r="AU43" s="99">
        <f t="shared" si="36"/>
        <v>1</v>
      </c>
      <c r="AV43" s="99">
        <f t="shared" si="37"/>
        <v>1</v>
      </c>
      <c r="AW43" s="99">
        <f t="shared" si="38"/>
        <v>1</v>
      </c>
      <c r="AX43" s="99">
        <f t="shared" si="39"/>
        <v>1</v>
      </c>
      <c r="AY43" s="99">
        <f t="shared" si="40"/>
        <v>1</v>
      </c>
      <c r="AZ43" s="99">
        <f t="shared" si="41"/>
        <v>1</v>
      </c>
      <c r="BA43" s="99">
        <f t="shared" si="42"/>
        <v>1</v>
      </c>
      <c r="BB43" s="99">
        <f t="shared" si="43"/>
        <v>1</v>
      </c>
      <c r="BC43" s="99">
        <f t="shared" si="44"/>
        <v>1</v>
      </c>
      <c r="BD43" s="99">
        <f t="shared" si="45"/>
        <v>1</v>
      </c>
      <c r="BE43" s="99">
        <f t="shared" si="46"/>
        <v>1</v>
      </c>
      <c r="BF43" s="99">
        <f t="shared" si="47"/>
        <v>1</v>
      </c>
      <c r="BG43" s="99">
        <f t="shared" si="48"/>
        <v>1</v>
      </c>
    </row>
    <row r="44" spans="1:59" x14ac:dyDescent="0.2">
      <c r="A44" s="131" t="s">
        <v>82</v>
      </c>
      <c r="B44" s="102"/>
      <c r="C44" s="102"/>
      <c r="D44" s="113"/>
      <c r="E44" s="141" t="str">
        <f t="shared" si="17"/>
        <v>Weserbergland</v>
      </c>
      <c r="F44" s="12"/>
      <c r="G44" s="12"/>
      <c r="H44" s="12"/>
      <c r="I44" s="13"/>
      <c r="J44" s="166" t="s">
        <v>1050</v>
      </c>
      <c r="K44" s="12"/>
      <c r="L44" s="134"/>
      <c r="M44" s="14"/>
      <c r="N44" s="132" t="str">
        <f>IF(M44="","",Listen!$K$2)</f>
        <v/>
      </c>
      <c r="O44" s="14"/>
      <c r="P44" s="132" t="str">
        <f>IF(O44="","",Listen!$K$2)</f>
        <v/>
      </c>
      <c r="Q44" s="14"/>
      <c r="R44" s="132" t="str">
        <f>IF(Q44="","",Listen!$K$2)</f>
        <v/>
      </c>
      <c r="S44" s="14"/>
      <c r="T44" s="132" t="str">
        <f>IF(S44="","",Listen!$K$2)</f>
        <v/>
      </c>
      <c r="U44" s="14"/>
      <c r="V44" s="132" t="str">
        <f>IF(U44="","",Listen!$K$2)</f>
        <v/>
      </c>
      <c r="W44" s="14"/>
      <c r="X44" s="132" t="str">
        <f>IF(W44="","",Listen!$K$2)</f>
        <v/>
      </c>
      <c r="Y44" s="116" t="str">
        <f t="shared" si="18"/>
        <v/>
      </c>
      <c r="AA44" s="99" t="str">
        <f t="shared" si="19"/>
        <v/>
      </c>
      <c r="AB44" s="99" t="str">
        <f t="shared" si="20"/>
        <v/>
      </c>
      <c r="AC44" s="99" t="str">
        <f t="shared" si="21"/>
        <v/>
      </c>
      <c r="AD44" s="99" t="str">
        <f t="shared" si="22"/>
        <v>Weserbergland</v>
      </c>
      <c r="AE44" s="99" t="str">
        <f t="shared" si="23"/>
        <v/>
      </c>
      <c r="AF44" s="99" t="str">
        <f t="shared" si="24"/>
        <v/>
      </c>
      <c r="AG44" s="99" t="str">
        <f t="shared" si="25"/>
        <v/>
      </c>
      <c r="AH44" s="155" t="str">
        <f t="shared" si="26"/>
        <v/>
      </c>
      <c r="AI44" s="99" t="str">
        <f t="shared" si="27"/>
        <v>Bezirksmeisterschaften 2017</v>
      </c>
      <c r="AJ44" s="158" t="str">
        <f t="shared" si="28"/>
        <v/>
      </c>
      <c r="AK44" s="158" t="str">
        <f t="shared" si="29"/>
        <v/>
      </c>
      <c r="AL44" s="158" t="str">
        <f t="shared" si="30"/>
        <v/>
      </c>
      <c r="AM44" s="158" t="str">
        <f t="shared" si="31"/>
        <v/>
      </c>
      <c r="AN44" s="158" t="str">
        <f t="shared" si="32"/>
        <v/>
      </c>
      <c r="AO44" s="158" t="str">
        <f t="shared" si="33"/>
        <v/>
      </c>
      <c r="AP44" s="150"/>
      <c r="AQ44" s="150"/>
      <c r="AS44" s="99">
        <f t="shared" si="34"/>
        <v>1</v>
      </c>
      <c r="AT44" s="99">
        <f t="shared" si="35"/>
        <v>1</v>
      </c>
      <c r="AU44" s="99">
        <f t="shared" si="36"/>
        <v>1</v>
      </c>
      <c r="AV44" s="99">
        <f t="shared" si="37"/>
        <v>1</v>
      </c>
      <c r="AW44" s="99">
        <f t="shared" si="38"/>
        <v>1</v>
      </c>
      <c r="AX44" s="99">
        <f t="shared" si="39"/>
        <v>1</v>
      </c>
      <c r="AY44" s="99">
        <f t="shared" si="40"/>
        <v>1</v>
      </c>
      <c r="AZ44" s="99">
        <f t="shared" si="41"/>
        <v>1</v>
      </c>
      <c r="BA44" s="99">
        <f t="shared" si="42"/>
        <v>1</v>
      </c>
      <c r="BB44" s="99">
        <f t="shared" si="43"/>
        <v>1</v>
      </c>
      <c r="BC44" s="99">
        <f t="shared" si="44"/>
        <v>1</v>
      </c>
      <c r="BD44" s="99">
        <f t="shared" si="45"/>
        <v>1</v>
      </c>
      <c r="BE44" s="99">
        <f t="shared" si="46"/>
        <v>1</v>
      </c>
      <c r="BF44" s="99">
        <f t="shared" si="47"/>
        <v>1</v>
      </c>
      <c r="BG44" s="99">
        <f t="shared" si="48"/>
        <v>1</v>
      </c>
    </row>
    <row r="45" spans="1:59" x14ac:dyDescent="0.2">
      <c r="A45" s="131" t="s">
        <v>82</v>
      </c>
      <c r="B45" s="102"/>
      <c r="C45" s="102"/>
      <c r="D45" s="113"/>
      <c r="E45" s="141" t="str">
        <f t="shared" si="17"/>
        <v>Weserbergland</v>
      </c>
      <c r="F45" s="12"/>
      <c r="G45" s="12"/>
      <c r="H45" s="12"/>
      <c r="I45" s="13"/>
      <c r="J45" s="166" t="s">
        <v>1050</v>
      </c>
      <c r="K45" s="12"/>
      <c r="L45" s="134"/>
      <c r="M45" s="14"/>
      <c r="N45" s="132" t="str">
        <f>IF(M45="","",Listen!$K$2)</f>
        <v/>
      </c>
      <c r="O45" s="14"/>
      <c r="P45" s="132" t="str">
        <f>IF(O45="","",Listen!$K$2)</f>
        <v/>
      </c>
      <c r="Q45" s="14"/>
      <c r="R45" s="132" t="str">
        <f>IF(Q45="","",Listen!$K$2)</f>
        <v/>
      </c>
      <c r="S45" s="14"/>
      <c r="T45" s="132" t="str">
        <f>IF(S45="","",Listen!$K$2)</f>
        <v/>
      </c>
      <c r="U45" s="14"/>
      <c r="V45" s="132" t="str">
        <f>IF(U45="","",Listen!$K$2)</f>
        <v/>
      </c>
      <c r="W45" s="14"/>
      <c r="X45" s="132" t="str">
        <f>IF(W45="","",Listen!$K$2)</f>
        <v/>
      </c>
      <c r="Y45" s="116" t="str">
        <f t="shared" si="18"/>
        <v/>
      </c>
      <c r="AA45" s="99" t="str">
        <f t="shared" si="19"/>
        <v/>
      </c>
      <c r="AB45" s="99" t="str">
        <f t="shared" si="20"/>
        <v/>
      </c>
      <c r="AC45" s="99" t="str">
        <f t="shared" si="21"/>
        <v/>
      </c>
      <c r="AD45" s="99" t="str">
        <f t="shared" si="22"/>
        <v>Weserbergland</v>
      </c>
      <c r="AE45" s="99" t="str">
        <f t="shared" si="23"/>
        <v/>
      </c>
      <c r="AF45" s="99" t="str">
        <f t="shared" si="24"/>
        <v/>
      </c>
      <c r="AG45" s="99" t="str">
        <f t="shared" si="25"/>
        <v/>
      </c>
      <c r="AH45" s="155" t="str">
        <f t="shared" si="26"/>
        <v/>
      </c>
      <c r="AI45" s="99" t="str">
        <f t="shared" si="27"/>
        <v>Bezirksmeisterschaften 2017</v>
      </c>
      <c r="AJ45" s="158" t="str">
        <f t="shared" si="28"/>
        <v/>
      </c>
      <c r="AK45" s="158" t="str">
        <f t="shared" si="29"/>
        <v/>
      </c>
      <c r="AL45" s="158" t="str">
        <f t="shared" si="30"/>
        <v/>
      </c>
      <c r="AM45" s="158" t="str">
        <f t="shared" si="31"/>
        <v/>
      </c>
      <c r="AN45" s="158" t="str">
        <f t="shared" si="32"/>
        <v/>
      </c>
      <c r="AO45" s="158" t="str">
        <f t="shared" si="33"/>
        <v/>
      </c>
      <c r="AP45" s="150"/>
      <c r="AQ45" s="150"/>
      <c r="AS45" s="99">
        <f t="shared" si="34"/>
        <v>1</v>
      </c>
      <c r="AT45" s="99">
        <f t="shared" si="35"/>
        <v>1</v>
      </c>
      <c r="AU45" s="99">
        <f t="shared" si="36"/>
        <v>1</v>
      </c>
      <c r="AV45" s="99">
        <f t="shared" si="37"/>
        <v>1</v>
      </c>
      <c r="AW45" s="99">
        <f t="shared" si="38"/>
        <v>1</v>
      </c>
      <c r="AX45" s="99">
        <f t="shared" si="39"/>
        <v>1</v>
      </c>
      <c r="AY45" s="99">
        <f t="shared" si="40"/>
        <v>1</v>
      </c>
      <c r="AZ45" s="99">
        <f t="shared" si="41"/>
        <v>1</v>
      </c>
      <c r="BA45" s="99">
        <f t="shared" si="42"/>
        <v>1</v>
      </c>
      <c r="BB45" s="99">
        <f t="shared" si="43"/>
        <v>1</v>
      </c>
      <c r="BC45" s="99">
        <f t="shared" si="44"/>
        <v>1</v>
      </c>
      <c r="BD45" s="99">
        <f t="shared" si="45"/>
        <v>1</v>
      </c>
      <c r="BE45" s="99">
        <f t="shared" si="46"/>
        <v>1</v>
      </c>
      <c r="BF45" s="99">
        <f t="shared" si="47"/>
        <v>1</v>
      </c>
      <c r="BG45" s="99">
        <f t="shared" si="48"/>
        <v>1</v>
      </c>
    </row>
    <row r="46" spans="1:59" x14ac:dyDescent="0.2">
      <c r="A46" s="131" t="s">
        <v>82</v>
      </c>
      <c r="B46" s="102"/>
      <c r="C46" s="102"/>
      <c r="D46" s="113"/>
      <c r="E46" s="141" t="str">
        <f t="shared" si="17"/>
        <v>Weserbergland</v>
      </c>
      <c r="F46" s="12"/>
      <c r="G46" s="12"/>
      <c r="H46" s="12"/>
      <c r="I46" s="13"/>
      <c r="J46" s="166" t="s">
        <v>1050</v>
      </c>
      <c r="K46" s="12"/>
      <c r="L46" s="134"/>
      <c r="M46" s="14"/>
      <c r="N46" s="132" t="str">
        <f>IF(M46="","",Listen!$K$2)</f>
        <v/>
      </c>
      <c r="O46" s="14"/>
      <c r="P46" s="132" t="str">
        <f>IF(O46="","",Listen!$K$2)</f>
        <v/>
      </c>
      <c r="Q46" s="14"/>
      <c r="R46" s="132" t="str">
        <f>IF(Q46="","",Listen!$K$2)</f>
        <v/>
      </c>
      <c r="S46" s="14"/>
      <c r="T46" s="132" t="str">
        <f>IF(S46="","",Listen!$K$2)</f>
        <v/>
      </c>
      <c r="U46" s="14"/>
      <c r="V46" s="132" t="str">
        <f>IF(U46="","",Listen!$K$2)</f>
        <v/>
      </c>
      <c r="W46" s="14"/>
      <c r="X46" s="132" t="str">
        <f>IF(W46="","",Listen!$K$2)</f>
        <v/>
      </c>
      <c r="Y46" s="116" t="str">
        <f t="shared" si="18"/>
        <v/>
      </c>
      <c r="AA46" s="99" t="str">
        <f t="shared" si="19"/>
        <v/>
      </c>
      <c r="AB46" s="99" t="str">
        <f t="shared" si="20"/>
        <v/>
      </c>
      <c r="AC46" s="99" t="str">
        <f t="shared" si="21"/>
        <v/>
      </c>
      <c r="AD46" s="99" t="str">
        <f t="shared" si="22"/>
        <v>Weserbergland</v>
      </c>
      <c r="AE46" s="99" t="str">
        <f t="shared" si="23"/>
        <v/>
      </c>
      <c r="AF46" s="99" t="str">
        <f t="shared" si="24"/>
        <v/>
      </c>
      <c r="AG46" s="99" t="str">
        <f t="shared" si="25"/>
        <v/>
      </c>
      <c r="AH46" s="155" t="str">
        <f t="shared" si="26"/>
        <v/>
      </c>
      <c r="AI46" s="99" t="str">
        <f t="shared" si="27"/>
        <v>Bezirksmeisterschaften 2017</v>
      </c>
      <c r="AJ46" s="158" t="str">
        <f t="shared" si="28"/>
        <v/>
      </c>
      <c r="AK46" s="158" t="str">
        <f t="shared" si="29"/>
        <v/>
      </c>
      <c r="AL46" s="158" t="str">
        <f t="shared" si="30"/>
        <v/>
      </c>
      <c r="AM46" s="158" t="str">
        <f t="shared" si="31"/>
        <v/>
      </c>
      <c r="AN46" s="158" t="str">
        <f t="shared" si="32"/>
        <v/>
      </c>
      <c r="AO46" s="158" t="str">
        <f t="shared" si="33"/>
        <v/>
      </c>
      <c r="AP46" s="150"/>
      <c r="AQ46" s="150"/>
      <c r="AS46" s="99">
        <f t="shared" si="34"/>
        <v>1</v>
      </c>
      <c r="AT46" s="99">
        <f t="shared" si="35"/>
        <v>1</v>
      </c>
      <c r="AU46" s="99">
        <f t="shared" si="36"/>
        <v>1</v>
      </c>
      <c r="AV46" s="99">
        <f t="shared" si="37"/>
        <v>1</v>
      </c>
      <c r="AW46" s="99">
        <f t="shared" si="38"/>
        <v>1</v>
      </c>
      <c r="AX46" s="99">
        <f t="shared" si="39"/>
        <v>1</v>
      </c>
      <c r="AY46" s="99">
        <f t="shared" si="40"/>
        <v>1</v>
      </c>
      <c r="AZ46" s="99">
        <f t="shared" si="41"/>
        <v>1</v>
      </c>
      <c r="BA46" s="99">
        <f t="shared" si="42"/>
        <v>1</v>
      </c>
      <c r="BB46" s="99">
        <f t="shared" si="43"/>
        <v>1</v>
      </c>
      <c r="BC46" s="99">
        <f t="shared" si="44"/>
        <v>1</v>
      </c>
      <c r="BD46" s="99">
        <f t="shared" si="45"/>
        <v>1</v>
      </c>
      <c r="BE46" s="99">
        <f t="shared" si="46"/>
        <v>1</v>
      </c>
      <c r="BF46" s="99">
        <f t="shared" si="47"/>
        <v>1</v>
      </c>
      <c r="BG46" s="99">
        <f t="shared" si="48"/>
        <v>1</v>
      </c>
    </row>
    <row r="47" spans="1:59" x14ac:dyDescent="0.2">
      <c r="A47" s="131" t="s">
        <v>82</v>
      </c>
      <c r="B47" s="102"/>
      <c r="C47" s="102"/>
      <c r="D47" s="113"/>
      <c r="E47" s="141" t="str">
        <f t="shared" si="17"/>
        <v>Weserbergland</v>
      </c>
      <c r="F47" s="12"/>
      <c r="G47" s="12"/>
      <c r="H47" s="12"/>
      <c r="I47" s="13"/>
      <c r="J47" s="166" t="s">
        <v>1050</v>
      </c>
      <c r="K47" s="12"/>
      <c r="L47" s="134"/>
      <c r="M47" s="14"/>
      <c r="N47" s="132" t="str">
        <f>IF(M47="","",Listen!$K$2)</f>
        <v/>
      </c>
      <c r="O47" s="14"/>
      <c r="P47" s="132" t="str">
        <f>IF(O47="","",Listen!$K$2)</f>
        <v/>
      </c>
      <c r="Q47" s="14"/>
      <c r="R47" s="132" t="str">
        <f>IF(Q47="","",Listen!$K$2)</f>
        <v/>
      </c>
      <c r="S47" s="14"/>
      <c r="T47" s="132" t="str">
        <f>IF(S47="","",Listen!$K$2)</f>
        <v/>
      </c>
      <c r="U47" s="14"/>
      <c r="V47" s="132" t="str">
        <f>IF(U47="","",Listen!$K$2)</f>
        <v/>
      </c>
      <c r="W47" s="14"/>
      <c r="X47" s="132" t="str">
        <f>IF(W47="","",Listen!$K$2)</f>
        <v/>
      </c>
      <c r="Y47" s="116" t="str">
        <f t="shared" si="18"/>
        <v/>
      </c>
      <c r="AA47" s="99" t="str">
        <f t="shared" si="19"/>
        <v/>
      </c>
      <c r="AB47" s="99" t="str">
        <f t="shared" si="20"/>
        <v/>
      </c>
      <c r="AC47" s="99" t="str">
        <f t="shared" si="21"/>
        <v/>
      </c>
      <c r="AD47" s="99" t="str">
        <f t="shared" si="22"/>
        <v>Weserbergland</v>
      </c>
      <c r="AE47" s="99" t="str">
        <f t="shared" si="23"/>
        <v/>
      </c>
      <c r="AF47" s="99" t="str">
        <f t="shared" si="24"/>
        <v/>
      </c>
      <c r="AG47" s="99" t="str">
        <f t="shared" si="25"/>
        <v/>
      </c>
      <c r="AH47" s="155" t="str">
        <f t="shared" si="26"/>
        <v/>
      </c>
      <c r="AI47" s="99" t="str">
        <f t="shared" si="27"/>
        <v>Bezirksmeisterschaften 2017</v>
      </c>
      <c r="AJ47" s="158" t="str">
        <f t="shared" si="28"/>
        <v/>
      </c>
      <c r="AK47" s="158" t="str">
        <f t="shared" si="29"/>
        <v/>
      </c>
      <c r="AL47" s="158" t="str">
        <f t="shared" si="30"/>
        <v/>
      </c>
      <c r="AM47" s="158" t="str">
        <f t="shared" si="31"/>
        <v/>
      </c>
      <c r="AN47" s="158" t="str">
        <f t="shared" si="32"/>
        <v/>
      </c>
      <c r="AO47" s="158" t="str">
        <f t="shared" si="33"/>
        <v/>
      </c>
      <c r="AP47" s="150"/>
      <c r="AQ47" s="150"/>
      <c r="AS47" s="99">
        <f t="shared" si="34"/>
        <v>1</v>
      </c>
      <c r="AT47" s="99">
        <f t="shared" si="35"/>
        <v>1</v>
      </c>
      <c r="AU47" s="99">
        <f t="shared" si="36"/>
        <v>1</v>
      </c>
      <c r="AV47" s="99">
        <f t="shared" si="37"/>
        <v>1</v>
      </c>
      <c r="AW47" s="99">
        <f t="shared" si="38"/>
        <v>1</v>
      </c>
      <c r="AX47" s="99">
        <f t="shared" si="39"/>
        <v>1</v>
      </c>
      <c r="AY47" s="99">
        <f t="shared" si="40"/>
        <v>1</v>
      </c>
      <c r="AZ47" s="99">
        <f t="shared" si="41"/>
        <v>1</v>
      </c>
      <c r="BA47" s="99">
        <f t="shared" si="42"/>
        <v>1</v>
      </c>
      <c r="BB47" s="99">
        <f t="shared" si="43"/>
        <v>1</v>
      </c>
      <c r="BC47" s="99">
        <f t="shared" si="44"/>
        <v>1</v>
      </c>
      <c r="BD47" s="99">
        <f t="shared" si="45"/>
        <v>1</v>
      </c>
      <c r="BE47" s="99">
        <f t="shared" si="46"/>
        <v>1</v>
      </c>
      <c r="BF47" s="99">
        <f t="shared" si="47"/>
        <v>1</v>
      </c>
      <c r="BG47" s="99">
        <f t="shared" si="48"/>
        <v>1</v>
      </c>
    </row>
    <row r="48" spans="1:59" x14ac:dyDescent="0.2">
      <c r="A48" s="131" t="s">
        <v>82</v>
      </c>
      <c r="B48" s="102"/>
      <c r="C48" s="102"/>
      <c r="D48" s="113"/>
      <c r="E48" s="141" t="str">
        <f t="shared" si="17"/>
        <v>Weserbergland</v>
      </c>
      <c r="F48" s="12"/>
      <c r="G48" s="12"/>
      <c r="H48" s="12"/>
      <c r="I48" s="13"/>
      <c r="J48" s="166" t="s">
        <v>1050</v>
      </c>
      <c r="K48" s="12"/>
      <c r="L48" s="134"/>
      <c r="M48" s="14"/>
      <c r="N48" s="132" t="str">
        <f>IF(M48="","",Listen!$K$2)</f>
        <v/>
      </c>
      <c r="O48" s="14"/>
      <c r="P48" s="132" t="str">
        <f>IF(O48="","",Listen!$K$2)</f>
        <v/>
      </c>
      <c r="Q48" s="14"/>
      <c r="R48" s="132" t="str">
        <f>IF(Q48="","",Listen!$K$2)</f>
        <v/>
      </c>
      <c r="S48" s="14"/>
      <c r="T48" s="132" t="str">
        <f>IF(S48="","",Listen!$K$2)</f>
        <v/>
      </c>
      <c r="U48" s="14"/>
      <c r="V48" s="132" t="str">
        <f>IF(U48="","",Listen!$K$2)</f>
        <v/>
      </c>
      <c r="W48" s="14"/>
      <c r="X48" s="132" t="str">
        <f>IF(W48="","",Listen!$K$2)</f>
        <v/>
      </c>
      <c r="Y48" s="116" t="str">
        <f t="shared" si="18"/>
        <v/>
      </c>
      <c r="AA48" s="99" t="str">
        <f t="shared" si="19"/>
        <v/>
      </c>
      <c r="AB48" s="99" t="str">
        <f t="shared" si="20"/>
        <v/>
      </c>
      <c r="AC48" s="99" t="str">
        <f t="shared" si="21"/>
        <v/>
      </c>
      <c r="AD48" s="99" t="str">
        <f t="shared" si="22"/>
        <v>Weserbergland</v>
      </c>
      <c r="AE48" s="99" t="str">
        <f t="shared" si="23"/>
        <v/>
      </c>
      <c r="AF48" s="99" t="str">
        <f t="shared" si="24"/>
        <v/>
      </c>
      <c r="AG48" s="99" t="str">
        <f t="shared" si="25"/>
        <v/>
      </c>
      <c r="AH48" s="155" t="str">
        <f t="shared" si="26"/>
        <v/>
      </c>
      <c r="AI48" s="99" t="str">
        <f t="shared" si="27"/>
        <v>Bezirksmeisterschaften 2017</v>
      </c>
      <c r="AJ48" s="158" t="str">
        <f t="shared" si="28"/>
        <v/>
      </c>
      <c r="AK48" s="158" t="str">
        <f t="shared" si="29"/>
        <v/>
      </c>
      <c r="AL48" s="158" t="str">
        <f t="shared" si="30"/>
        <v/>
      </c>
      <c r="AM48" s="158" t="str">
        <f t="shared" si="31"/>
        <v/>
      </c>
      <c r="AN48" s="158" t="str">
        <f t="shared" si="32"/>
        <v/>
      </c>
      <c r="AO48" s="158" t="str">
        <f t="shared" si="33"/>
        <v/>
      </c>
      <c r="AP48" s="150"/>
      <c r="AQ48" s="150"/>
      <c r="AS48" s="99">
        <f t="shared" si="34"/>
        <v>1</v>
      </c>
      <c r="AT48" s="99">
        <f t="shared" si="35"/>
        <v>1</v>
      </c>
      <c r="AU48" s="99">
        <f t="shared" si="36"/>
        <v>1</v>
      </c>
      <c r="AV48" s="99">
        <f t="shared" si="37"/>
        <v>1</v>
      </c>
      <c r="AW48" s="99">
        <f t="shared" si="38"/>
        <v>1</v>
      </c>
      <c r="AX48" s="99">
        <f t="shared" si="39"/>
        <v>1</v>
      </c>
      <c r="AY48" s="99">
        <f t="shared" si="40"/>
        <v>1</v>
      </c>
      <c r="AZ48" s="99">
        <f t="shared" si="41"/>
        <v>1</v>
      </c>
      <c r="BA48" s="99">
        <f t="shared" si="42"/>
        <v>1</v>
      </c>
      <c r="BB48" s="99">
        <f t="shared" si="43"/>
        <v>1</v>
      </c>
      <c r="BC48" s="99">
        <f t="shared" si="44"/>
        <v>1</v>
      </c>
      <c r="BD48" s="99">
        <f t="shared" si="45"/>
        <v>1</v>
      </c>
      <c r="BE48" s="99">
        <f t="shared" si="46"/>
        <v>1</v>
      </c>
      <c r="BF48" s="99">
        <f t="shared" si="47"/>
        <v>1</v>
      </c>
      <c r="BG48" s="99">
        <f t="shared" si="48"/>
        <v>1</v>
      </c>
    </row>
    <row r="49" spans="1:59" x14ac:dyDescent="0.2">
      <c r="A49" s="131" t="s">
        <v>82</v>
      </c>
      <c r="B49" s="102"/>
      <c r="C49" s="102"/>
      <c r="D49" s="113"/>
      <c r="E49" s="141" t="str">
        <f t="shared" si="17"/>
        <v>Weserbergland</v>
      </c>
      <c r="F49" s="12"/>
      <c r="G49" s="12"/>
      <c r="H49" s="12"/>
      <c r="I49" s="13"/>
      <c r="J49" s="166" t="s">
        <v>1050</v>
      </c>
      <c r="K49" s="12"/>
      <c r="L49" s="134"/>
      <c r="M49" s="14"/>
      <c r="N49" s="132" t="str">
        <f>IF(M49="","",Listen!$K$2)</f>
        <v/>
      </c>
      <c r="O49" s="14"/>
      <c r="P49" s="132" t="str">
        <f>IF(O49="","",Listen!$K$2)</f>
        <v/>
      </c>
      <c r="Q49" s="14"/>
      <c r="R49" s="132" t="str">
        <f>IF(Q49="","",Listen!$K$2)</f>
        <v/>
      </c>
      <c r="S49" s="14"/>
      <c r="T49" s="132" t="str">
        <f>IF(S49="","",Listen!$K$2)</f>
        <v/>
      </c>
      <c r="U49" s="14"/>
      <c r="V49" s="132" t="str">
        <f>IF(U49="","",Listen!$K$2)</f>
        <v/>
      </c>
      <c r="W49" s="14"/>
      <c r="X49" s="132" t="str">
        <f>IF(W49="","",Listen!$K$2)</f>
        <v/>
      </c>
      <c r="Y49" s="116" t="str">
        <f t="shared" si="18"/>
        <v/>
      </c>
      <c r="AA49" s="99" t="str">
        <f t="shared" si="19"/>
        <v/>
      </c>
      <c r="AB49" s="99" t="str">
        <f t="shared" si="20"/>
        <v/>
      </c>
      <c r="AC49" s="99" t="str">
        <f t="shared" si="21"/>
        <v/>
      </c>
      <c r="AD49" s="99" t="str">
        <f t="shared" si="22"/>
        <v>Weserbergland</v>
      </c>
      <c r="AE49" s="99" t="str">
        <f t="shared" si="23"/>
        <v/>
      </c>
      <c r="AF49" s="99" t="str">
        <f t="shared" si="24"/>
        <v/>
      </c>
      <c r="AG49" s="99" t="str">
        <f t="shared" si="25"/>
        <v/>
      </c>
      <c r="AH49" s="155" t="str">
        <f t="shared" si="26"/>
        <v/>
      </c>
      <c r="AI49" s="99" t="str">
        <f t="shared" si="27"/>
        <v>Bezirksmeisterschaften 2017</v>
      </c>
      <c r="AJ49" s="158" t="str">
        <f t="shared" si="28"/>
        <v/>
      </c>
      <c r="AK49" s="158" t="str">
        <f t="shared" si="29"/>
        <v/>
      </c>
      <c r="AL49" s="158" t="str">
        <f t="shared" si="30"/>
        <v/>
      </c>
      <c r="AM49" s="158" t="str">
        <f t="shared" si="31"/>
        <v/>
      </c>
      <c r="AN49" s="158" t="str">
        <f t="shared" si="32"/>
        <v/>
      </c>
      <c r="AO49" s="158" t="str">
        <f t="shared" si="33"/>
        <v/>
      </c>
      <c r="AP49" s="150"/>
      <c r="AQ49" s="150"/>
      <c r="AS49" s="99">
        <f t="shared" si="34"/>
        <v>1</v>
      </c>
      <c r="AT49" s="99">
        <f t="shared" si="35"/>
        <v>1</v>
      </c>
      <c r="AU49" s="99">
        <f t="shared" si="36"/>
        <v>1</v>
      </c>
      <c r="AV49" s="99">
        <f t="shared" si="37"/>
        <v>1</v>
      </c>
      <c r="AW49" s="99">
        <f t="shared" si="38"/>
        <v>1</v>
      </c>
      <c r="AX49" s="99">
        <f t="shared" si="39"/>
        <v>1</v>
      </c>
      <c r="AY49" s="99">
        <f t="shared" si="40"/>
        <v>1</v>
      </c>
      <c r="AZ49" s="99">
        <f t="shared" si="41"/>
        <v>1</v>
      </c>
      <c r="BA49" s="99">
        <f t="shared" si="42"/>
        <v>1</v>
      </c>
      <c r="BB49" s="99">
        <f t="shared" si="43"/>
        <v>1</v>
      </c>
      <c r="BC49" s="99">
        <f t="shared" si="44"/>
        <v>1</v>
      </c>
      <c r="BD49" s="99">
        <f t="shared" si="45"/>
        <v>1</v>
      </c>
      <c r="BE49" s="99">
        <f t="shared" si="46"/>
        <v>1</v>
      </c>
      <c r="BF49" s="99">
        <f t="shared" si="47"/>
        <v>1</v>
      </c>
      <c r="BG49" s="99">
        <f t="shared" si="48"/>
        <v>1</v>
      </c>
    </row>
    <row r="50" spans="1:59" x14ac:dyDescent="0.2">
      <c r="A50" s="131" t="s">
        <v>82</v>
      </c>
      <c r="B50" s="102"/>
      <c r="C50" s="102"/>
      <c r="D50" s="113"/>
      <c r="E50" s="141" t="str">
        <f t="shared" si="17"/>
        <v>Weserbergland</v>
      </c>
      <c r="F50" s="12"/>
      <c r="G50" s="12"/>
      <c r="H50" s="12"/>
      <c r="I50" s="13"/>
      <c r="J50" s="166" t="s">
        <v>1050</v>
      </c>
      <c r="K50" s="12"/>
      <c r="L50" s="134"/>
      <c r="M50" s="14"/>
      <c r="N50" s="132" t="str">
        <f>IF(M50="","",Listen!$K$2)</f>
        <v/>
      </c>
      <c r="O50" s="14"/>
      <c r="P50" s="132" t="str">
        <f>IF(O50="","",Listen!$K$2)</f>
        <v/>
      </c>
      <c r="Q50" s="14"/>
      <c r="R50" s="132" t="str">
        <f>IF(Q50="","",Listen!$K$2)</f>
        <v/>
      </c>
      <c r="S50" s="14"/>
      <c r="T50" s="132" t="str">
        <f>IF(S50="","",Listen!$K$2)</f>
        <v/>
      </c>
      <c r="U50" s="14"/>
      <c r="V50" s="132" t="str">
        <f>IF(U50="","",Listen!$K$2)</f>
        <v/>
      </c>
      <c r="W50" s="14"/>
      <c r="X50" s="132" t="str">
        <f>IF(W50="","",Listen!$K$2)</f>
        <v/>
      </c>
      <c r="Y50" s="116" t="str">
        <f t="shared" si="18"/>
        <v/>
      </c>
      <c r="AA50" s="99" t="str">
        <f t="shared" si="19"/>
        <v/>
      </c>
      <c r="AB50" s="99" t="str">
        <f t="shared" si="20"/>
        <v/>
      </c>
      <c r="AC50" s="99" t="str">
        <f t="shared" si="21"/>
        <v/>
      </c>
      <c r="AD50" s="99" t="str">
        <f t="shared" si="22"/>
        <v>Weserbergland</v>
      </c>
      <c r="AE50" s="99" t="str">
        <f t="shared" si="23"/>
        <v/>
      </c>
      <c r="AF50" s="99" t="str">
        <f t="shared" si="24"/>
        <v/>
      </c>
      <c r="AG50" s="99" t="str">
        <f t="shared" si="25"/>
        <v/>
      </c>
      <c r="AH50" s="155" t="str">
        <f t="shared" si="26"/>
        <v/>
      </c>
      <c r="AI50" s="99" t="str">
        <f t="shared" si="27"/>
        <v>Bezirksmeisterschaften 2017</v>
      </c>
      <c r="AJ50" s="158" t="str">
        <f t="shared" si="28"/>
        <v/>
      </c>
      <c r="AK50" s="158" t="str">
        <f t="shared" si="29"/>
        <v/>
      </c>
      <c r="AL50" s="158" t="str">
        <f t="shared" si="30"/>
        <v/>
      </c>
      <c r="AM50" s="158" t="str">
        <f t="shared" si="31"/>
        <v/>
      </c>
      <c r="AN50" s="158" t="str">
        <f t="shared" si="32"/>
        <v/>
      </c>
      <c r="AO50" s="158" t="str">
        <f t="shared" si="33"/>
        <v/>
      </c>
      <c r="AP50" s="150"/>
      <c r="AQ50" s="150"/>
      <c r="AS50" s="99">
        <f t="shared" si="34"/>
        <v>1</v>
      </c>
      <c r="AT50" s="99">
        <f t="shared" si="35"/>
        <v>1</v>
      </c>
      <c r="AU50" s="99">
        <f t="shared" si="36"/>
        <v>1</v>
      </c>
      <c r="AV50" s="99">
        <f t="shared" si="37"/>
        <v>1</v>
      </c>
      <c r="AW50" s="99">
        <f t="shared" si="38"/>
        <v>1</v>
      </c>
      <c r="AX50" s="99">
        <f t="shared" si="39"/>
        <v>1</v>
      </c>
      <c r="AY50" s="99">
        <f t="shared" si="40"/>
        <v>1</v>
      </c>
      <c r="AZ50" s="99">
        <f t="shared" si="41"/>
        <v>1</v>
      </c>
      <c r="BA50" s="99">
        <f t="shared" si="42"/>
        <v>1</v>
      </c>
      <c r="BB50" s="99">
        <f t="shared" si="43"/>
        <v>1</v>
      </c>
      <c r="BC50" s="99">
        <f t="shared" si="44"/>
        <v>1</v>
      </c>
      <c r="BD50" s="99">
        <f t="shared" si="45"/>
        <v>1</v>
      </c>
      <c r="BE50" s="99">
        <f t="shared" si="46"/>
        <v>1</v>
      </c>
      <c r="BF50" s="99">
        <f t="shared" si="47"/>
        <v>1</v>
      </c>
      <c r="BG50" s="99">
        <f t="shared" si="48"/>
        <v>1</v>
      </c>
    </row>
    <row r="51" spans="1:59" x14ac:dyDescent="0.2">
      <c r="A51" s="131" t="s">
        <v>82</v>
      </c>
      <c r="B51" s="102"/>
      <c r="C51" s="102"/>
      <c r="D51" s="113"/>
      <c r="E51" s="141" t="str">
        <f t="shared" si="17"/>
        <v>Weserbergland</v>
      </c>
      <c r="F51" s="12"/>
      <c r="G51" s="12"/>
      <c r="H51" s="12"/>
      <c r="I51" s="13"/>
      <c r="J51" s="166" t="s">
        <v>1050</v>
      </c>
      <c r="K51" s="12"/>
      <c r="L51" s="134"/>
      <c r="M51" s="14"/>
      <c r="N51" s="132" t="str">
        <f>IF(M51="","",Listen!$K$2)</f>
        <v/>
      </c>
      <c r="O51" s="14"/>
      <c r="P51" s="132" t="str">
        <f>IF(O51="","",Listen!$K$2)</f>
        <v/>
      </c>
      <c r="Q51" s="14"/>
      <c r="R51" s="132" t="str">
        <f>IF(Q51="","",Listen!$K$2)</f>
        <v/>
      </c>
      <c r="S51" s="14"/>
      <c r="T51" s="132" t="str">
        <f>IF(S51="","",Listen!$K$2)</f>
        <v/>
      </c>
      <c r="U51" s="14"/>
      <c r="V51" s="132" t="str">
        <f>IF(U51="","",Listen!$K$2)</f>
        <v/>
      </c>
      <c r="W51" s="14"/>
      <c r="X51" s="132" t="str">
        <f>IF(W51="","",Listen!$K$2)</f>
        <v/>
      </c>
      <c r="Y51" s="116" t="str">
        <f t="shared" si="18"/>
        <v/>
      </c>
      <c r="AA51" s="99" t="str">
        <f t="shared" si="19"/>
        <v/>
      </c>
      <c r="AB51" s="99" t="str">
        <f t="shared" si="20"/>
        <v/>
      </c>
      <c r="AC51" s="99" t="str">
        <f t="shared" si="21"/>
        <v/>
      </c>
      <c r="AD51" s="99" t="str">
        <f t="shared" si="22"/>
        <v>Weserbergland</v>
      </c>
      <c r="AE51" s="99" t="str">
        <f t="shared" si="23"/>
        <v/>
      </c>
      <c r="AF51" s="99" t="str">
        <f t="shared" si="24"/>
        <v/>
      </c>
      <c r="AG51" s="99" t="str">
        <f t="shared" si="25"/>
        <v/>
      </c>
      <c r="AH51" s="155" t="str">
        <f t="shared" si="26"/>
        <v/>
      </c>
      <c r="AI51" s="99" t="str">
        <f t="shared" si="27"/>
        <v>Bezirksmeisterschaften 2017</v>
      </c>
      <c r="AJ51" s="158" t="str">
        <f t="shared" si="28"/>
        <v/>
      </c>
      <c r="AK51" s="158" t="str">
        <f t="shared" si="29"/>
        <v/>
      </c>
      <c r="AL51" s="158" t="str">
        <f t="shared" si="30"/>
        <v/>
      </c>
      <c r="AM51" s="158" t="str">
        <f t="shared" si="31"/>
        <v/>
      </c>
      <c r="AN51" s="158" t="str">
        <f t="shared" si="32"/>
        <v/>
      </c>
      <c r="AO51" s="158" t="str">
        <f t="shared" si="33"/>
        <v/>
      </c>
      <c r="AP51" s="150"/>
      <c r="AQ51" s="150"/>
      <c r="AS51" s="99">
        <f t="shared" si="34"/>
        <v>1</v>
      </c>
      <c r="AT51" s="99">
        <f t="shared" si="35"/>
        <v>1</v>
      </c>
      <c r="AU51" s="99">
        <f t="shared" si="36"/>
        <v>1</v>
      </c>
      <c r="AV51" s="99">
        <f t="shared" si="37"/>
        <v>1</v>
      </c>
      <c r="AW51" s="99">
        <f t="shared" si="38"/>
        <v>1</v>
      </c>
      <c r="AX51" s="99">
        <f t="shared" si="39"/>
        <v>1</v>
      </c>
      <c r="AY51" s="99">
        <f t="shared" si="40"/>
        <v>1</v>
      </c>
      <c r="AZ51" s="99">
        <f t="shared" si="41"/>
        <v>1</v>
      </c>
      <c r="BA51" s="99">
        <f t="shared" si="42"/>
        <v>1</v>
      </c>
      <c r="BB51" s="99">
        <f t="shared" si="43"/>
        <v>1</v>
      </c>
      <c r="BC51" s="99">
        <f t="shared" si="44"/>
        <v>1</v>
      </c>
      <c r="BD51" s="99">
        <f t="shared" si="45"/>
        <v>1</v>
      </c>
      <c r="BE51" s="99">
        <f t="shared" si="46"/>
        <v>1</v>
      </c>
      <c r="BF51" s="99">
        <f t="shared" si="47"/>
        <v>1</v>
      </c>
      <c r="BG51" s="99">
        <f t="shared" si="48"/>
        <v>1</v>
      </c>
    </row>
    <row r="52" spans="1:59" x14ac:dyDescent="0.2">
      <c r="A52" s="131" t="s">
        <v>82</v>
      </c>
      <c r="B52" s="102"/>
      <c r="C52" s="102"/>
      <c r="D52" s="113"/>
      <c r="E52" s="141" t="str">
        <f t="shared" si="17"/>
        <v>Weserbergland</v>
      </c>
      <c r="F52" s="12"/>
      <c r="G52" s="12"/>
      <c r="H52" s="12"/>
      <c r="I52" s="13"/>
      <c r="J52" s="166" t="s">
        <v>1050</v>
      </c>
      <c r="K52" s="12"/>
      <c r="L52" s="134"/>
      <c r="M52" s="14"/>
      <c r="N52" s="132" t="str">
        <f>IF(M52="","",Listen!$K$2)</f>
        <v/>
      </c>
      <c r="O52" s="14"/>
      <c r="P52" s="132" t="str">
        <f>IF(O52="","",Listen!$K$2)</f>
        <v/>
      </c>
      <c r="Q52" s="14"/>
      <c r="R52" s="132" t="str">
        <f>IF(Q52="","",Listen!$K$2)</f>
        <v/>
      </c>
      <c r="S52" s="14"/>
      <c r="T52" s="132" t="str">
        <f>IF(S52="","",Listen!$K$2)</f>
        <v/>
      </c>
      <c r="U52" s="14"/>
      <c r="V52" s="132" t="str">
        <f>IF(U52="","",Listen!$K$2)</f>
        <v/>
      </c>
      <c r="W52" s="14"/>
      <c r="X52" s="132" t="str">
        <f>IF(W52="","",Listen!$K$2)</f>
        <v/>
      </c>
      <c r="Y52" s="116" t="str">
        <f t="shared" si="18"/>
        <v/>
      </c>
      <c r="AA52" s="99" t="str">
        <f t="shared" si="19"/>
        <v/>
      </c>
      <c r="AB52" s="99" t="str">
        <f t="shared" si="20"/>
        <v/>
      </c>
      <c r="AC52" s="99" t="str">
        <f t="shared" si="21"/>
        <v/>
      </c>
      <c r="AD52" s="99" t="str">
        <f t="shared" si="22"/>
        <v>Weserbergland</v>
      </c>
      <c r="AE52" s="99" t="str">
        <f t="shared" si="23"/>
        <v/>
      </c>
      <c r="AF52" s="99" t="str">
        <f t="shared" si="24"/>
        <v/>
      </c>
      <c r="AG52" s="99" t="str">
        <f t="shared" si="25"/>
        <v/>
      </c>
      <c r="AH52" s="155" t="str">
        <f t="shared" si="26"/>
        <v/>
      </c>
      <c r="AI52" s="99" t="str">
        <f t="shared" si="27"/>
        <v>Bezirksmeisterschaften 2017</v>
      </c>
      <c r="AJ52" s="158" t="str">
        <f t="shared" si="28"/>
        <v/>
      </c>
      <c r="AK52" s="158" t="str">
        <f t="shared" si="29"/>
        <v/>
      </c>
      <c r="AL52" s="158" t="str">
        <f t="shared" si="30"/>
        <v/>
      </c>
      <c r="AM52" s="158" t="str">
        <f t="shared" si="31"/>
        <v/>
      </c>
      <c r="AN52" s="158" t="str">
        <f t="shared" si="32"/>
        <v/>
      </c>
      <c r="AO52" s="158" t="str">
        <f t="shared" si="33"/>
        <v/>
      </c>
      <c r="AP52" s="150"/>
      <c r="AQ52" s="150"/>
      <c r="AS52" s="99">
        <f t="shared" si="34"/>
        <v>1</v>
      </c>
      <c r="AT52" s="99">
        <f t="shared" si="35"/>
        <v>1</v>
      </c>
      <c r="AU52" s="99">
        <f t="shared" si="36"/>
        <v>1</v>
      </c>
      <c r="AV52" s="99">
        <f t="shared" si="37"/>
        <v>1</v>
      </c>
      <c r="AW52" s="99">
        <f t="shared" si="38"/>
        <v>1</v>
      </c>
      <c r="AX52" s="99">
        <f t="shared" si="39"/>
        <v>1</v>
      </c>
      <c r="AY52" s="99">
        <f t="shared" si="40"/>
        <v>1</v>
      </c>
      <c r="AZ52" s="99">
        <f t="shared" si="41"/>
        <v>1</v>
      </c>
      <c r="BA52" s="99">
        <f t="shared" si="42"/>
        <v>1</v>
      </c>
      <c r="BB52" s="99">
        <f t="shared" si="43"/>
        <v>1</v>
      </c>
      <c r="BC52" s="99">
        <f t="shared" si="44"/>
        <v>1</v>
      </c>
      <c r="BD52" s="99">
        <f t="shared" si="45"/>
        <v>1</v>
      </c>
      <c r="BE52" s="99">
        <f t="shared" si="46"/>
        <v>1</v>
      </c>
      <c r="BF52" s="99">
        <f t="shared" si="47"/>
        <v>1</v>
      </c>
      <c r="BG52" s="99">
        <f t="shared" si="48"/>
        <v>1</v>
      </c>
    </row>
    <row r="53" spans="1:59" x14ac:dyDescent="0.2">
      <c r="A53" s="131" t="s">
        <v>82</v>
      </c>
      <c r="B53" s="102"/>
      <c r="C53" s="102"/>
      <c r="D53" s="113"/>
      <c r="E53" s="141" t="str">
        <f t="shared" si="17"/>
        <v>Weserbergland</v>
      </c>
      <c r="F53" s="12"/>
      <c r="G53" s="12"/>
      <c r="H53" s="12"/>
      <c r="I53" s="13"/>
      <c r="J53" s="166" t="s">
        <v>1050</v>
      </c>
      <c r="K53" s="12"/>
      <c r="L53" s="134"/>
      <c r="M53" s="14"/>
      <c r="N53" s="132" t="str">
        <f>IF(M53="","",Listen!$K$2)</f>
        <v/>
      </c>
      <c r="O53" s="14"/>
      <c r="P53" s="132" t="str">
        <f>IF(O53="","",Listen!$K$2)</f>
        <v/>
      </c>
      <c r="Q53" s="14"/>
      <c r="R53" s="132" t="str">
        <f>IF(Q53="","",Listen!$K$2)</f>
        <v/>
      </c>
      <c r="S53" s="14"/>
      <c r="T53" s="132" t="str">
        <f>IF(S53="","",Listen!$K$2)</f>
        <v/>
      </c>
      <c r="U53" s="14"/>
      <c r="V53" s="132" t="str">
        <f>IF(U53="","",Listen!$K$2)</f>
        <v/>
      </c>
      <c r="W53" s="14"/>
      <c r="X53" s="132" t="str">
        <f>IF(W53="","",Listen!$K$2)</f>
        <v/>
      </c>
      <c r="Y53" s="116" t="str">
        <f t="shared" si="18"/>
        <v/>
      </c>
      <c r="AA53" s="99" t="str">
        <f t="shared" si="19"/>
        <v/>
      </c>
      <c r="AB53" s="99" t="str">
        <f t="shared" si="20"/>
        <v/>
      </c>
      <c r="AC53" s="99" t="str">
        <f t="shared" si="21"/>
        <v/>
      </c>
      <c r="AD53" s="99" t="str">
        <f t="shared" si="22"/>
        <v>Weserbergland</v>
      </c>
      <c r="AE53" s="99" t="str">
        <f t="shared" si="23"/>
        <v/>
      </c>
      <c r="AF53" s="99" t="str">
        <f t="shared" si="24"/>
        <v/>
      </c>
      <c r="AG53" s="99" t="str">
        <f t="shared" si="25"/>
        <v/>
      </c>
      <c r="AH53" s="155" t="str">
        <f t="shared" si="26"/>
        <v/>
      </c>
      <c r="AI53" s="99" t="str">
        <f t="shared" si="27"/>
        <v>Bezirksmeisterschaften 2017</v>
      </c>
      <c r="AJ53" s="158" t="str">
        <f t="shared" si="28"/>
        <v/>
      </c>
      <c r="AK53" s="158" t="str">
        <f t="shared" si="29"/>
        <v/>
      </c>
      <c r="AL53" s="158" t="str">
        <f t="shared" si="30"/>
        <v/>
      </c>
      <c r="AM53" s="158" t="str">
        <f t="shared" si="31"/>
        <v/>
      </c>
      <c r="AN53" s="158" t="str">
        <f t="shared" si="32"/>
        <v/>
      </c>
      <c r="AO53" s="158" t="str">
        <f t="shared" si="33"/>
        <v/>
      </c>
      <c r="AP53" s="150"/>
      <c r="AQ53" s="150"/>
      <c r="AS53" s="99">
        <f t="shared" si="34"/>
        <v>1</v>
      </c>
      <c r="AT53" s="99">
        <f t="shared" si="35"/>
        <v>1</v>
      </c>
      <c r="AU53" s="99">
        <f t="shared" si="36"/>
        <v>1</v>
      </c>
      <c r="AV53" s="99">
        <f t="shared" si="37"/>
        <v>1</v>
      </c>
      <c r="AW53" s="99">
        <f t="shared" si="38"/>
        <v>1</v>
      </c>
      <c r="AX53" s="99">
        <f t="shared" si="39"/>
        <v>1</v>
      </c>
      <c r="AY53" s="99">
        <f t="shared" si="40"/>
        <v>1</v>
      </c>
      <c r="AZ53" s="99">
        <f t="shared" si="41"/>
        <v>1</v>
      </c>
      <c r="BA53" s="99">
        <f t="shared" si="42"/>
        <v>1</v>
      </c>
      <c r="BB53" s="99">
        <f t="shared" si="43"/>
        <v>1</v>
      </c>
      <c r="BC53" s="99">
        <f t="shared" si="44"/>
        <v>1</v>
      </c>
      <c r="BD53" s="99">
        <f t="shared" si="45"/>
        <v>1</v>
      </c>
      <c r="BE53" s="99">
        <f t="shared" si="46"/>
        <v>1</v>
      </c>
      <c r="BF53" s="99">
        <f t="shared" si="47"/>
        <v>1</v>
      </c>
      <c r="BG53" s="99">
        <f t="shared" si="48"/>
        <v>1</v>
      </c>
    </row>
    <row r="54" spans="1:59" x14ac:dyDescent="0.2">
      <c r="A54" s="131" t="s">
        <v>82</v>
      </c>
      <c r="B54" s="102"/>
      <c r="C54" s="102"/>
      <c r="D54" s="113"/>
      <c r="E54" s="141" t="str">
        <f t="shared" si="17"/>
        <v>Weserbergland</v>
      </c>
      <c r="F54" s="12"/>
      <c r="G54" s="12"/>
      <c r="H54" s="12"/>
      <c r="I54" s="13"/>
      <c r="J54" s="166" t="s">
        <v>1050</v>
      </c>
      <c r="K54" s="12"/>
      <c r="L54" s="134"/>
      <c r="M54" s="14"/>
      <c r="N54" s="132" t="str">
        <f>IF(M54="","",Listen!$K$2)</f>
        <v/>
      </c>
      <c r="O54" s="14"/>
      <c r="P54" s="132" t="str">
        <f>IF(O54="","",Listen!$K$2)</f>
        <v/>
      </c>
      <c r="Q54" s="14"/>
      <c r="R54" s="132" t="str">
        <f>IF(Q54="","",Listen!$K$2)</f>
        <v/>
      </c>
      <c r="S54" s="14"/>
      <c r="T54" s="132" t="str">
        <f>IF(S54="","",Listen!$K$2)</f>
        <v/>
      </c>
      <c r="U54" s="14"/>
      <c r="V54" s="132" t="str">
        <f>IF(U54="","",Listen!$K$2)</f>
        <v/>
      </c>
      <c r="W54" s="14"/>
      <c r="X54" s="132" t="str">
        <f>IF(W54="","",Listen!$K$2)</f>
        <v/>
      </c>
      <c r="Y54" s="116" t="str">
        <f t="shared" si="18"/>
        <v/>
      </c>
      <c r="AA54" s="99" t="str">
        <f t="shared" si="19"/>
        <v/>
      </c>
      <c r="AB54" s="99" t="str">
        <f t="shared" si="20"/>
        <v/>
      </c>
      <c r="AC54" s="99" t="str">
        <f t="shared" si="21"/>
        <v/>
      </c>
      <c r="AD54" s="99" t="str">
        <f t="shared" si="22"/>
        <v>Weserbergland</v>
      </c>
      <c r="AE54" s="99" t="str">
        <f t="shared" si="23"/>
        <v/>
      </c>
      <c r="AF54" s="99" t="str">
        <f t="shared" si="24"/>
        <v/>
      </c>
      <c r="AG54" s="99" t="str">
        <f t="shared" si="25"/>
        <v/>
      </c>
      <c r="AH54" s="155" t="str">
        <f t="shared" si="26"/>
        <v/>
      </c>
      <c r="AI54" s="99" t="str">
        <f t="shared" si="27"/>
        <v>Bezirksmeisterschaften 2017</v>
      </c>
      <c r="AJ54" s="158" t="str">
        <f t="shared" si="28"/>
        <v/>
      </c>
      <c r="AK54" s="158" t="str">
        <f t="shared" si="29"/>
        <v/>
      </c>
      <c r="AL54" s="158" t="str">
        <f t="shared" si="30"/>
        <v/>
      </c>
      <c r="AM54" s="158" t="str">
        <f t="shared" si="31"/>
        <v/>
      </c>
      <c r="AN54" s="158" t="str">
        <f t="shared" si="32"/>
        <v/>
      </c>
      <c r="AO54" s="158" t="str">
        <f t="shared" si="33"/>
        <v/>
      </c>
      <c r="AP54" s="150"/>
      <c r="AQ54" s="150"/>
      <c r="AS54" s="99">
        <f t="shared" si="34"/>
        <v>1</v>
      </c>
      <c r="AT54" s="99">
        <f t="shared" si="35"/>
        <v>1</v>
      </c>
      <c r="AU54" s="99">
        <f t="shared" si="36"/>
        <v>1</v>
      </c>
      <c r="AV54" s="99">
        <f t="shared" si="37"/>
        <v>1</v>
      </c>
      <c r="AW54" s="99">
        <f t="shared" si="38"/>
        <v>1</v>
      </c>
      <c r="AX54" s="99">
        <f t="shared" si="39"/>
        <v>1</v>
      </c>
      <c r="AY54" s="99">
        <f t="shared" si="40"/>
        <v>1</v>
      </c>
      <c r="AZ54" s="99">
        <f t="shared" si="41"/>
        <v>1</v>
      </c>
      <c r="BA54" s="99">
        <f t="shared" si="42"/>
        <v>1</v>
      </c>
      <c r="BB54" s="99">
        <f t="shared" si="43"/>
        <v>1</v>
      </c>
      <c r="BC54" s="99">
        <f t="shared" si="44"/>
        <v>1</v>
      </c>
      <c r="BD54" s="99">
        <f t="shared" si="45"/>
        <v>1</v>
      </c>
      <c r="BE54" s="99">
        <f t="shared" si="46"/>
        <v>1</v>
      </c>
      <c r="BF54" s="99">
        <f t="shared" si="47"/>
        <v>1</v>
      </c>
      <c r="BG54" s="99">
        <f t="shared" si="48"/>
        <v>1</v>
      </c>
    </row>
    <row r="55" spans="1:59" x14ac:dyDescent="0.2">
      <c r="A55" s="131" t="s">
        <v>82</v>
      </c>
      <c r="B55" s="102"/>
      <c r="C55" s="102"/>
      <c r="D55" s="113"/>
      <c r="E55" s="141" t="str">
        <f t="shared" si="17"/>
        <v>Weserbergland</v>
      </c>
      <c r="F55" s="12"/>
      <c r="G55" s="12"/>
      <c r="H55" s="12"/>
      <c r="I55" s="13"/>
      <c r="J55" s="166" t="s">
        <v>1050</v>
      </c>
      <c r="K55" s="12"/>
      <c r="L55" s="134"/>
      <c r="M55" s="14"/>
      <c r="N55" s="132" t="str">
        <f>IF(M55="","",Listen!$K$2)</f>
        <v/>
      </c>
      <c r="O55" s="14"/>
      <c r="P55" s="132" t="str">
        <f>IF(O55="","",Listen!$K$2)</f>
        <v/>
      </c>
      <c r="Q55" s="14"/>
      <c r="R55" s="132" t="str">
        <f>IF(Q55="","",Listen!$K$2)</f>
        <v/>
      </c>
      <c r="S55" s="14"/>
      <c r="T55" s="132" t="str">
        <f>IF(S55="","",Listen!$K$2)</f>
        <v/>
      </c>
      <c r="U55" s="14"/>
      <c r="V55" s="132" t="str">
        <f>IF(U55="","",Listen!$K$2)</f>
        <v/>
      </c>
      <c r="W55" s="14"/>
      <c r="X55" s="132" t="str">
        <f>IF(W55="","",Listen!$K$2)</f>
        <v/>
      </c>
      <c r="Y55" s="116" t="str">
        <f t="shared" si="18"/>
        <v/>
      </c>
      <c r="AA55" s="99" t="str">
        <f t="shared" si="19"/>
        <v/>
      </c>
      <c r="AB55" s="99" t="str">
        <f t="shared" si="20"/>
        <v/>
      </c>
      <c r="AC55" s="99" t="str">
        <f t="shared" si="21"/>
        <v/>
      </c>
      <c r="AD55" s="99" t="str">
        <f t="shared" si="22"/>
        <v>Weserbergland</v>
      </c>
      <c r="AE55" s="99" t="str">
        <f t="shared" si="23"/>
        <v/>
      </c>
      <c r="AF55" s="99" t="str">
        <f t="shared" si="24"/>
        <v/>
      </c>
      <c r="AG55" s="99" t="str">
        <f t="shared" si="25"/>
        <v/>
      </c>
      <c r="AH55" s="155" t="str">
        <f t="shared" si="26"/>
        <v/>
      </c>
      <c r="AI55" s="99" t="str">
        <f t="shared" si="27"/>
        <v>Bezirksmeisterschaften 2017</v>
      </c>
      <c r="AJ55" s="158" t="str">
        <f t="shared" si="28"/>
        <v/>
      </c>
      <c r="AK55" s="158" t="str">
        <f t="shared" si="29"/>
        <v/>
      </c>
      <c r="AL55" s="158" t="str">
        <f t="shared" si="30"/>
        <v/>
      </c>
      <c r="AM55" s="158" t="str">
        <f t="shared" si="31"/>
        <v/>
      </c>
      <c r="AN55" s="158" t="str">
        <f t="shared" si="32"/>
        <v/>
      </c>
      <c r="AO55" s="158" t="str">
        <f t="shared" si="33"/>
        <v/>
      </c>
      <c r="AP55" s="150"/>
      <c r="AQ55" s="150"/>
      <c r="AS55" s="99">
        <f t="shared" si="34"/>
        <v>1</v>
      </c>
      <c r="AT55" s="99">
        <f t="shared" si="35"/>
        <v>1</v>
      </c>
      <c r="AU55" s="99">
        <f t="shared" si="36"/>
        <v>1</v>
      </c>
      <c r="AV55" s="99">
        <f t="shared" si="37"/>
        <v>1</v>
      </c>
      <c r="AW55" s="99">
        <f t="shared" si="38"/>
        <v>1</v>
      </c>
      <c r="AX55" s="99">
        <f t="shared" si="39"/>
        <v>1</v>
      </c>
      <c r="AY55" s="99">
        <f t="shared" si="40"/>
        <v>1</v>
      </c>
      <c r="AZ55" s="99">
        <f t="shared" si="41"/>
        <v>1</v>
      </c>
      <c r="BA55" s="99">
        <f t="shared" si="42"/>
        <v>1</v>
      </c>
      <c r="BB55" s="99">
        <f t="shared" si="43"/>
        <v>1</v>
      </c>
      <c r="BC55" s="99">
        <f t="shared" si="44"/>
        <v>1</v>
      </c>
      <c r="BD55" s="99">
        <f t="shared" si="45"/>
        <v>1</v>
      </c>
      <c r="BE55" s="99">
        <f t="shared" si="46"/>
        <v>1</v>
      </c>
      <c r="BF55" s="99">
        <f t="shared" si="47"/>
        <v>1</v>
      </c>
      <c r="BG55" s="99">
        <f t="shared" si="48"/>
        <v>1</v>
      </c>
    </row>
    <row r="56" spans="1:59" x14ac:dyDescent="0.2">
      <c r="A56" s="131" t="s">
        <v>82</v>
      </c>
      <c r="B56" s="102"/>
      <c r="C56" s="102"/>
      <c r="D56" s="113"/>
      <c r="E56" s="141" t="str">
        <f t="shared" si="17"/>
        <v>Weserbergland</v>
      </c>
      <c r="F56" s="12"/>
      <c r="G56" s="12"/>
      <c r="H56" s="12"/>
      <c r="I56" s="13"/>
      <c r="J56" s="166" t="s">
        <v>1050</v>
      </c>
      <c r="K56" s="12"/>
      <c r="L56" s="134"/>
      <c r="M56" s="14"/>
      <c r="N56" s="132" t="str">
        <f>IF(M56="","",Listen!$K$2)</f>
        <v/>
      </c>
      <c r="O56" s="14"/>
      <c r="P56" s="132" t="str">
        <f>IF(O56="","",Listen!$K$2)</f>
        <v/>
      </c>
      <c r="Q56" s="14"/>
      <c r="R56" s="132" t="str">
        <f>IF(Q56="","",Listen!$K$2)</f>
        <v/>
      </c>
      <c r="S56" s="14"/>
      <c r="T56" s="132" t="str">
        <f>IF(S56="","",Listen!$K$2)</f>
        <v/>
      </c>
      <c r="U56" s="14"/>
      <c r="V56" s="132" t="str">
        <f>IF(U56="","",Listen!$K$2)</f>
        <v/>
      </c>
      <c r="W56" s="14"/>
      <c r="X56" s="132" t="str">
        <f>IF(W56="","",Listen!$K$2)</f>
        <v/>
      </c>
      <c r="Y56" s="116" t="str">
        <f t="shared" si="18"/>
        <v/>
      </c>
      <c r="AA56" s="99" t="str">
        <f t="shared" si="19"/>
        <v/>
      </c>
      <c r="AB56" s="99" t="str">
        <f t="shared" si="20"/>
        <v/>
      </c>
      <c r="AC56" s="99" t="str">
        <f t="shared" si="21"/>
        <v/>
      </c>
      <c r="AD56" s="99" t="str">
        <f t="shared" si="22"/>
        <v>Weserbergland</v>
      </c>
      <c r="AE56" s="99" t="str">
        <f t="shared" si="23"/>
        <v/>
      </c>
      <c r="AF56" s="99" t="str">
        <f t="shared" si="24"/>
        <v/>
      </c>
      <c r="AG56" s="99" t="str">
        <f t="shared" si="25"/>
        <v/>
      </c>
      <c r="AH56" s="155" t="str">
        <f t="shared" si="26"/>
        <v/>
      </c>
      <c r="AI56" s="99" t="str">
        <f t="shared" si="27"/>
        <v>Bezirksmeisterschaften 2017</v>
      </c>
      <c r="AJ56" s="158" t="str">
        <f t="shared" si="28"/>
        <v/>
      </c>
      <c r="AK56" s="158" t="str">
        <f t="shared" si="29"/>
        <v/>
      </c>
      <c r="AL56" s="158" t="str">
        <f t="shared" si="30"/>
        <v/>
      </c>
      <c r="AM56" s="158" t="str">
        <f t="shared" si="31"/>
        <v/>
      </c>
      <c r="AN56" s="158" t="str">
        <f t="shared" si="32"/>
        <v/>
      </c>
      <c r="AO56" s="158" t="str">
        <f t="shared" si="33"/>
        <v/>
      </c>
      <c r="AP56" s="150"/>
      <c r="AQ56" s="150"/>
      <c r="AS56" s="99">
        <f t="shared" si="34"/>
        <v>1</v>
      </c>
      <c r="AT56" s="99">
        <f t="shared" si="35"/>
        <v>1</v>
      </c>
      <c r="AU56" s="99">
        <f t="shared" si="36"/>
        <v>1</v>
      </c>
      <c r="AV56" s="99">
        <f t="shared" si="37"/>
        <v>1</v>
      </c>
      <c r="AW56" s="99">
        <f t="shared" si="38"/>
        <v>1</v>
      </c>
      <c r="AX56" s="99">
        <f t="shared" si="39"/>
        <v>1</v>
      </c>
      <c r="AY56" s="99">
        <f t="shared" si="40"/>
        <v>1</v>
      </c>
      <c r="AZ56" s="99">
        <f t="shared" si="41"/>
        <v>1</v>
      </c>
      <c r="BA56" s="99">
        <f t="shared" si="42"/>
        <v>1</v>
      </c>
      <c r="BB56" s="99">
        <f t="shared" si="43"/>
        <v>1</v>
      </c>
      <c r="BC56" s="99">
        <f t="shared" si="44"/>
        <v>1</v>
      </c>
      <c r="BD56" s="99">
        <f t="shared" si="45"/>
        <v>1</v>
      </c>
      <c r="BE56" s="99">
        <f t="shared" si="46"/>
        <v>1</v>
      </c>
      <c r="BF56" s="99">
        <f t="shared" si="47"/>
        <v>1</v>
      </c>
      <c r="BG56" s="99">
        <f t="shared" si="48"/>
        <v>1</v>
      </c>
    </row>
    <row r="57" spans="1:59" x14ac:dyDescent="0.2">
      <c r="A57" s="131" t="s">
        <v>82</v>
      </c>
      <c r="B57" s="102"/>
      <c r="C57" s="102"/>
      <c r="D57" s="113"/>
      <c r="E57" s="141" t="str">
        <f t="shared" si="17"/>
        <v>Weserbergland</v>
      </c>
      <c r="F57" s="12"/>
      <c r="G57" s="12"/>
      <c r="H57" s="12"/>
      <c r="I57" s="13"/>
      <c r="J57" s="166" t="s">
        <v>1050</v>
      </c>
      <c r="K57" s="12"/>
      <c r="L57" s="134"/>
      <c r="M57" s="14"/>
      <c r="N57" s="132" t="str">
        <f>IF(M57="","",Listen!$K$2)</f>
        <v/>
      </c>
      <c r="O57" s="14"/>
      <c r="P57" s="132" t="str">
        <f>IF(O57="","",Listen!$K$2)</f>
        <v/>
      </c>
      <c r="Q57" s="14"/>
      <c r="R57" s="132" t="str">
        <f>IF(Q57="","",Listen!$K$2)</f>
        <v/>
      </c>
      <c r="S57" s="14"/>
      <c r="T57" s="132" t="str">
        <f>IF(S57="","",Listen!$K$2)</f>
        <v/>
      </c>
      <c r="U57" s="14"/>
      <c r="V57" s="132" t="str">
        <f>IF(U57="","",Listen!$K$2)</f>
        <v/>
      </c>
      <c r="W57" s="14"/>
      <c r="X57" s="132" t="str">
        <f>IF(W57="","",Listen!$K$2)</f>
        <v/>
      </c>
      <c r="Y57" s="116" t="str">
        <f t="shared" si="18"/>
        <v/>
      </c>
      <c r="AA57" s="99" t="str">
        <f t="shared" si="19"/>
        <v/>
      </c>
      <c r="AB57" s="99" t="str">
        <f t="shared" si="20"/>
        <v/>
      </c>
      <c r="AC57" s="99" t="str">
        <f t="shared" si="21"/>
        <v/>
      </c>
      <c r="AD57" s="99" t="str">
        <f t="shared" si="22"/>
        <v>Weserbergland</v>
      </c>
      <c r="AE57" s="99" t="str">
        <f t="shared" si="23"/>
        <v/>
      </c>
      <c r="AF57" s="99" t="str">
        <f t="shared" si="24"/>
        <v/>
      </c>
      <c r="AG57" s="99" t="str">
        <f t="shared" si="25"/>
        <v/>
      </c>
      <c r="AH57" s="155" t="str">
        <f t="shared" si="26"/>
        <v/>
      </c>
      <c r="AI57" s="99" t="str">
        <f t="shared" si="27"/>
        <v>Bezirksmeisterschaften 2017</v>
      </c>
      <c r="AJ57" s="158" t="str">
        <f t="shared" si="28"/>
        <v/>
      </c>
      <c r="AK57" s="158" t="str">
        <f t="shared" si="29"/>
        <v/>
      </c>
      <c r="AL57" s="158" t="str">
        <f t="shared" si="30"/>
        <v/>
      </c>
      <c r="AM57" s="158" t="str">
        <f t="shared" si="31"/>
        <v/>
      </c>
      <c r="AN57" s="158" t="str">
        <f t="shared" si="32"/>
        <v/>
      </c>
      <c r="AO57" s="158" t="str">
        <f t="shared" si="33"/>
        <v/>
      </c>
      <c r="AP57" s="150"/>
      <c r="AQ57" s="150"/>
      <c r="AS57" s="99">
        <f t="shared" si="34"/>
        <v>1</v>
      </c>
      <c r="AT57" s="99">
        <f t="shared" si="35"/>
        <v>1</v>
      </c>
      <c r="AU57" s="99">
        <f t="shared" si="36"/>
        <v>1</v>
      </c>
      <c r="AV57" s="99">
        <f t="shared" si="37"/>
        <v>1</v>
      </c>
      <c r="AW57" s="99">
        <f t="shared" si="38"/>
        <v>1</v>
      </c>
      <c r="AX57" s="99">
        <f t="shared" si="39"/>
        <v>1</v>
      </c>
      <c r="AY57" s="99">
        <f t="shared" si="40"/>
        <v>1</v>
      </c>
      <c r="AZ57" s="99">
        <f t="shared" si="41"/>
        <v>1</v>
      </c>
      <c r="BA57" s="99">
        <f t="shared" si="42"/>
        <v>1</v>
      </c>
      <c r="BB57" s="99">
        <f t="shared" si="43"/>
        <v>1</v>
      </c>
      <c r="BC57" s="99">
        <f t="shared" si="44"/>
        <v>1</v>
      </c>
      <c r="BD57" s="99">
        <f t="shared" si="45"/>
        <v>1</v>
      </c>
      <c r="BE57" s="99">
        <f t="shared" si="46"/>
        <v>1</v>
      </c>
      <c r="BF57" s="99">
        <f t="shared" si="47"/>
        <v>1</v>
      </c>
      <c r="BG57" s="99">
        <f t="shared" si="48"/>
        <v>1</v>
      </c>
    </row>
    <row r="58" spans="1:59" x14ac:dyDescent="0.2">
      <c r="A58" s="131" t="s">
        <v>82</v>
      </c>
      <c r="B58" s="102"/>
      <c r="C58" s="102"/>
      <c r="D58" s="113"/>
      <c r="E58" s="141" t="str">
        <f t="shared" si="17"/>
        <v>Weserbergland</v>
      </c>
      <c r="F58" s="12"/>
      <c r="G58" s="12"/>
      <c r="H58" s="12"/>
      <c r="I58" s="13"/>
      <c r="J58" s="166" t="s">
        <v>1050</v>
      </c>
      <c r="K58" s="12"/>
      <c r="L58" s="134"/>
      <c r="M58" s="14"/>
      <c r="N58" s="132" t="str">
        <f>IF(M58="","",Listen!$K$2)</f>
        <v/>
      </c>
      <c r="O58" s="14"/>
      <c r="P58" s="132" t="str">
        <f>IF(O58="","",Listen!$K$2)</f>
        <v/>
      </c>
      <c r="Q58" s="14"/>
      <c r="R58" s="132" t="str">
        <f>IF(Q58="","",Listen!$K$2)</f>
        <v/>
      </c>
      <c r="S58" s="14"/>
      <c r="T58" s="132" t="str">
        <f>IF(S58="","",Listen!$K$2)</f>
        <v/>
      </c>
      <c r="U58" s="14"/>
      <c r="V58" s="132" t="str">
        <f>IF(U58="","",Listen!$K$2)</f>
        <v/>
      </c>
      <c r="W58" s="14"/>
      <c r="X58" s="132" t="str">
        <f>IF(W58="","",Listen!$K$2)</f>
        <v/>
      </c>
      <c r="Y58" s="116" t="str">
        <f t="shared" si="18"/>
        <v/>
      </c>
      <c r="AA58" s="99" t="str">
        <f t="shared" si="19"/>
        <v/>
      </c>
      <c r="AB58" s="99" t="str">
        <f t="shared" si="20"/>
        <v/>
      </c>
      <c r="AC58" s="99" t="str">
        <f t="shared" si="21"/>
        <v/>
      </c>
      <c r="AD58" s="99" t="str">
        <f t="shared" si="22"/>
        <v>Weserbergland</v>
      </c>
      <c r="AE58" s="99" t="str">
        <f t="shared" si="23"/>
        <v/>
      </c>
      <c r="AF58" s="99" t="str">
        <f t="shared" si="24"/>
        <v/>
      </c>
      <c r="AG58" s="99" t="str">
        <f t="shared" si="25"/>
        <v/>
      </c>
      <c r="AH58" s="155" t="str">
        <f t="shared" si="26"/>
        <v/>
      </c>
      <c r="AI58" s="99" t="str">
        <f t="shared" si="27"/>
        <v>Bezirksmeisterschaften 2017</v>
      </c>
      <c r="AJ58" s="158" t="str">
        <f t="shared" si="28"/>
        <v/>
      </c>
      <c r="AK58" s="158" t="str">
        <f t="shared" si="29"/>
        <v/>
      </c>
      <c r="AL58" s="158" t="str">
        <f t="shared" si="30"/>
        <v/>
      </c>
      <c r="AM58" s="158" t="str">
        <f t="shared" si="31"/>
        <v/>
      </c>
      <c r="AN58" s="158" t="str">
        <f t="shared" si="32"/>
        <v/>
      </c>
      <c r="AO58" s="158" t="str">
        <f t="shared" si="33"/>
        <v/>
      </c>
      <c r="AP58" s="150"/>
      <c r="AQ58" s="150"/>
      <c r="AS58" s="99">
        <f t="shared" si="34"/>
        <v>1</v>
      </c>
      <c r="AT58" s="99">
        <f t="shared" si="35"/>
        <v>1</v>
      </c>
      <c r="AU58" s="99">
        <f t="shared" si="36"/>
        <v>1</v>
      </c>
      <c r="AV58" s="99">
        <f t="shared" si="37"/>
        <v>1</v>
      </c>
      <c r="AW58" s="99">
        <f t="shared" si="38"/>
        <v>1</v>
      </c>
      <c r="AX58" s="99">
        <f t="shared" si="39"/>
        <v>1</v>
      </c>
      <c r="AY58" s="99">
        <f t="shared" si="40"/>
        <v>1</v>
      </c>
      <c r="AZ58" s="99">
        <f t="shared" si="41"/>
        <v>1</v>
      </c>
      <c r="BA58" s="99">
        <f t="shared" si="42"/>
        <v>1</v>
      </c>
      <c r="BB58" s="99">
        <f t="shared" si="43"/>
        <v>1</v>
      </c>
      <c r="BC58" s="99">
        <f t="shared" si="44"/>
        <v>1</v>
      </c>
      <c r="BD58" s="99">
        <f t="shared" si="45"/>
        <v>1</v>
      </c>
      <c r="BE58" s="99">
        <f t="shared" si="46"/>
        <v>1</v>
      </c>
      <c r="BF58" s="99">
        <f t="shared" si="47"/>
        <v>1</v>
      </c>
      <c r="BG58" s="99">
        <f t="shared" si="48"/>
        <v>1</v>
      </c>
    </row>
    <row r="59" spans="1:59" x14ac:dyDescent="0.2">
      <c r="A59" s="131" t="s">
        <v>82</v>
      </c>
      <c r="B59" s="102"/>
      <c r="C59" s="102"/>
      <c r="D59" s="113"/>
      <c r="E59" s="141" t="str">
        <f t="shared" si="17"/>
        <v>Weserbergland</v>
      </c>
      <c r="F59" s="12"/>
      <c r="G59" s="12"/>
      <c r="H59" s="12"/>
      <c r="I59" s="13"/>
      <c r="J59" s="166" t="s">
        <v>1050</v>
      </c>
      <c r="K59" s="12"/>
      <c r="L59" s="134"/>
      <c r="M59" s="14"/>
      <c r="N59" s="132" t="str">
        <f>IF(M59="","",Listen!$K$2)</f>
        <v/>
      </c>
      <c r="O59" s="14"/>
      <c r="P59" s="132" t="str">
        <f>IF(O59="","",Listen!$K$2)</f>
        <v/>
      </c>
      <c r="Q59" s="14"/>
      <c r="R59" s="132" t="str">
        <f>IF(Q59="","",Listen!$K$2)</f>
        <v/>
      </c>
      <c r="S59" s="14"/>
      <c r="T59" s="132" t="str">
        <f>IF(S59="","",Listen!$K$2)</f>
        <v/>
      </c>
      <c r="U59" s="14"/>
      <c r="V59" s="132" t="str">
        <f>IF(U59="","",Listen!$K$2)</f>
        <v/>
      </c>
      <c r="W59" s="14"/>
      <c r="X59" s="132" t="str">
        <f>IF(W59="","",Listen!$K$2)</f>
        <v/>
      </c>
      <c r="Y59" s="116" t="str">
        <f t="shared" si="18"/>
        <v/>
      </c>
      <c r="AA59" s="99" t="str">
        <f t="shared" si="19"/>
        <v/>
      </c>
      <c r="AB59" s="99" t="str">
        <f t="shared" si="20"/>
        <v/>
      </c>
      <c r="AC59" s="99" t="str">
        <f t="shared" si="21"/>
        <v/>
      </c>
      <c r="AD59" s="99" t="str">
        <f t="shared" si="22"/>
        <v>Weserbergland</v>
      </c>
      <c r="AE59" s="99" t="str">
        <f t="shared" si="23"/>
        <v/>
      </c>
      <c r="AF59" s="99" t="str">
        <f t="shared" si="24"/>
        <v/>
      </c>
      <c r="AG59" s="99" t="str">
        <f t="shared" si="25"/>
        <v/>
      </c>
      <c r="AH59" s="155" t="str">
        <f t="shared" si="26"/>
        <v/>
      </c>
      <c r="AI59" s="99" t="str">
        <f t="shared" si="27"/>
        <v>Bezirksmeisterschaften 2017</v>
      </c>
      <c r="AJ59" s="158" t="str">
        <f t="shared" si="28"/>
        <v/>
      </c>
      <c r="AK59" s="158" t="str">
        <f t="shared" si="29"/>
        <v/>
      </c>
      <c r="AL59" s="158" t="str">
        <f t="shared" si="30"/>
        <v/>
      </c>
      <c r="AM59" s="158" t="str">
        <f t="shared" si="31"/>
        <v/>
      </c>
      <c r="AN59" s="158" t="str">
        <f t="shared" si="32"/>
        <v/>
      </c>
      <c r="AO59" s="158" t="str">
        <f t="shared" si="33"/>
        <v/>
      </c>
      <c r="AP59" s="150"/>
      <c r="AQ59" s="150"/>
      <c r="AS59" s="99">
        <f t="shared" si="34"/>
        <v>1</v>
      </c>
      <c r="AT59" s="99">
        <f t="shared" si="35"/>
        <v>1</v>
      </c>
      <c r="AU59" s="99">
        <f t="shared" si="36"/>
        <v>1</v>
      </c>
      <c r="AV59" s="99">
        <f t="shared" si="37"/>
        <v>1</v>
      </c>
      <c r="AW59" s="99">
        <f t="shared" si="38"/>
        <v>1</v>
      </c>
      <c r="AX59" s="99">
        <f t="shared" si="39"/>
        <v>1</v>
      </c>
      <c r="AY59" s="99">
        <f t="shared" si="40"/>
        <v>1</v>
      </c>
      <c r="AZ59" s="99">
        <f t="shared" si="41"/>
        <v>1</v>
      </c>
      <c r="BA59" s="99">
        <f t="shared" si="42"/>
        <v>1</v>
      </c>
      <c r="BB59" s="99">
        <f t="shared" si="43"/>
        <v>1</v>
      </c>
      <c r="BC59" s="99">
        <f t="shared" si="44"/>
        <v>1</v>
      </c>
      <c r="BD59" s="99">
        <f t="shared" si="45"/>
        <v>1</v>
      </c>
      <c r="BE59" s="99">
        <f t="shared" si="46"/>
        <v>1</v>
      </c>
      <c r="BF59" s="99">
        <f t="shared" si="47"/>
        <v>1</v>
      </c>
      <c r="BG59" s="99">
        <f t="shared" si="48"/>
        <v>1</v>
      </c>
    </row>
    <row r="60" spans="1:59" x14ac:dyDescent="0.2">
      <c r="A60" s="131" t="s">
        <v>82</v>
      </c>
      <c r="B60" s="102"/>
      <c r="C60" s="102"/>
      <c r="D60" s="113"/>
      <c r="E60" s="141" t="str">
        <f t="shared" si="17"/>
        <v>Weserbergland</v>
      </c>
      <c r="F60" s="12"/>
      <c r="G60" s="12"/>
      <c r="H60" s="12"/>
      <c r="I60" s="13"/>
      <c r="J60" s="166" t="s">
        <v>1050</v>
      </c>
      <c r="K60" s="12"/>
      <c r="L60" s="134"/>
      <c r="M60" s="14"/>
      <c r="N60" s="132" t="str">
        <f>IF(M60="","",Listen!$K$2)</f>
        <v/>
      </c>
      <c r="O60" s="14"/>
      <c r="P60" s="132" t="str">
        <f>IF(O60="","",Listen!$K$2)</f>
        <v/>
      </c>
      <c r="Q60" s="14"/>
      <c r="R60" s="132" t="str">
        <f>IF(Q60="","",Listen!$K$2)</f>
        <v/>
      </c>
      <c r="S60" s="14"/>
      <c r="T60" s="132" t="str">
        <f>IF(S60="","",Listen!$K$2)</f>
        <v/>
      </c>
      <c r="U60" s="14"/>
      <c r="V60" s="132" t="str">
        <f>IF(U60="","",Listen!$K$2)</f>
        <v/>
      </c>
      <c r="W60" s="14"/>
      <c r="X60" s="132" t="str">
        <f>IF(W60="","",Listen!$K$2)</f>
        <v/>
      </c>
      <c r="Y60" s="116" t="str">
        <f t="shared" si="18"/>
        <v/>
      </c>
      <c r="AA60" s="99" t="str">
        <f t="shared" si="19"/>
        <v/>
      </c>
      <c r="AB60" s="99" t="str">
        <f t="shared" si="20"/>
        <v/>
      </c>
      <c r="AC60" s="99" t="str">
        <f t="shared" si="21"/>
        <v/>
      </c>
      <c r="AD60" s="99" t="str">
        <f t="shared" si="22"/>
        <v>Weserbergland</v>
      </c>
      <c r="AE60" s="99" t="str">
        <f t="shared" si="23"/>
        <v/>
      </c>
      <c r="AF60" s="99" t="str">
        <f t="shared" si="24"/>
        <v/>
      </c>
      <c r="AG60" s="99" t="str">
        <f t="shared" si="25"/>
        <v/>
      </c>
      <c r="AH60" s="155" t="str">
        <f t="shared" si="26"/>
        <v/>
      </c>
      <c r="AI60" s="99" t="str">
        <f t="shared" si="27"/>
        <v>Bezirksmeisterschaften 2017</v>
      </c>
      <c r="AJ60" s="158" t="str">
        <f t="shared" si="28"/>
        <v/>
      </c>
      <c r="AK60" s="158" t="str">
        <f t="shared" si="29"/>
        <v/>
      </c>
      <c r="AL60" s="158" t="str">
        <f t="shared" si="30"/>
        <v/>
      </c>
      <c r="AM60" s="158" t="str">
        <f t="shared" si="31"/>
        <v/>
      </c>
      <c r="AN60" s="158" t="str">
        <f t="shared" si="32"/>
        <v/>
      </c>
      <c r="AO60" s="158" t="str">
        <f t="shared" si="33"/>
        <v/>
      </c>
      <c r="AP60" s="150"/>
      <c r="AQ60" s="150"/>
      <c r="AS60" s="99">
        <f t="shared" si="34"/>
        <v>1</v>
      </c>
      <c r="AT60" s="99">
        <f t="shared" si="35"/>
        <v>1</v>
      </c>
      <c r="AU60" s="99">
        <f t="shared" si="36"/>
        <v>1</v>
      </c>
      <c r="AV60" s="99">
        <f t="shared" si="37"/>
        <v>1</v>
      </c>
      <c r="AW60" s="99">
        <f t="shared" si="38"/>
        <v>1</v>
      </c>
      <c r="AX60" s="99">
        <f t="shared" si="39"/>
        <v>1</v>
      </c>
      <c r="AY60" s="99">
        <f t="shared" si="40"/>
        <v>1</v>
      </c>
      <c r="AZ60" s="99">
        <f t="shared" si="41"/>
        <v>1</v>
      </c>
      <c r="BA60" s="99">
        <f t="shared" si="42"/>
        <v>1</v>
      </c>
      <c r="BB60" s="99">
        <f t="shared" si="43"/>
        <v>1</v>
      </c>
      <c r="BC60" s="99">
        <f t="shared" si="44"/>
        <v>1</v>
      </c>
      <c r="BD60" s="99">
        <f t="shared" si="45"/>
        <v>1</v>
      </c>
      <c r="BE60" s="99">
        <f t="shared" si="46"/>
        <v>1</v>
      </c>
      <c r="BF60" s="99">
        <f t="shared" si="47"/>
        <v>1</v>
      </c>
      <c r="BG60" s="99">
        <f t="shared" si="48"/>
        <v>1</v>
      </c>
    </row>
    <row r="61" spans="1:59" x14ac:dyDescent="0.2">
      <c r="A61" s="131" t="s">
        <v>82</v>
      </c>
      <c r="B61" s="102"/>
      <c r="C61" s="102"/>
      <c r="D61" s="113"/>
      <c r="E61" s="141" t="str">
        <f t="shared" si="17"/>
        <v>Weserbergland</v>
      </c>
      <c r="F61" s="12"/>
      <c r="G61" s="12"/>
      <c r="H61" s="12"/>
      <c r="I61" s="13"/>
      <c r="J61" s="166" t="s">
        <v>1050</v>
      </c>
      <c r="K61" s="12"/>
      <c r="L61" s="134"/>
      <c r="M61" s="14"/>
      <c r="N61" s="132" t="str">
        <f>IF(M61="","",Listen!$K$2)</f>
        <v/>
      </c>
      <c r="O61" s="14"/>
      <c r="P61" s="132" t="str">
        <f>IF(O61="","",Listen!$K$2)</f>
        <v/>
      </c>
      <c r="Q61" s="14"/>
      <c r="R61" s="132" t="str">
        <f>IF(Q61="","",Listen!$K$2)</f>
        <v/>
      </c>
      <c r="S61" s="14"/>
      <c r="T61" s="132" t="str">
        <f>IF(S61="","",Listen!$K$2)</f>
        <v/>
      </c>
      <c r="U61" s="14"/>
      <c r="V61" s="132" t="str">
        <f>IF(U61="","",Listen!$K$2)</f>
        <v/>
      </c>
      <c r="W61" s="14"/>
      <c r="X61" s="132" t="str">
        <f>IF(W61="","",Listen!$K$2)</f>
        <v/>
      </c>
      <c r="Y61" s="116" t="str">
        <f t="shared" si="18"/>
        <v/>
      </c>
      <c r="AA61" s="99" t="str">
        <f t="shared" si="19"/>
        <v/>
      </c>
      <c r="AB61" s="99" t="str">
        <f t="shared" si="20"/>
        <v/>
      </c>
      <c r="AC61" s="99" t="str">
        <f t="shared" si="21"/>
        <v/>
      </c>
      <c r="AD61" s="99" t="str">
        <f t="shared" si="22"/>
        <v>Weserbergland</v>
      </c>
      <c r="AE61" s="99" t="str">
        <f t="shared" si="23"/>
        <v/>
      </c>
      <c r="AF61" s="99" t="str">
        <f t="shared" si="24"/>
        <v/>
      </c>
      <c r="AG61" s="99" t="str">
        <f t="shared" si="25"/>
        <v/>
      </c>
      <c r="AH61" s="155" t="str">
        <f t="shared" si="26"/>
        <v/>
      </c>
      <c r="AI61" s="99" t="str">
        <f t="shared" si="27"/>
        <v>Bezirksmeisterschaften 2017</v>
      </c>
      <c r="AJ61" s="158" t="str">
        <f t="shared" si="28"/>
        <v/>
      </c>
      <c r="AK61" s="158" t="str">
        <f t="shared" si="29"/>
        <v/>
      </c>
      <c r="AL61" s="158" t="str">
        <f t="shared" si="30"/>
        <v/>
      </c>
      <c r="AM61" s="158" t="str">
        <f t="shared" si="31"/>
        <v/>
      </c>
      <c r="AN61" s="158" t="str">
        <f t="shared" si="32"/>
        <v/>
      </c>
      <c r="AO61" s="158" t="str">
        <f t="shared" si="33"/>
        <v/>
      </c>
      <c r="AP61" s="150"/>
      <c r="AQ61" s="150"/>
      <c r="AS61" s="99">
        <f t="shared" si="34"/>
        <v>1</v>
      </c>
      <c r="AT61" s="99">
        <f t="shared" si="35"/>
        <v>1</v>
      </c>
      <c r="AU61" s="99">
        <f t="shared" si="36"/>
        <v>1</v>
      </c>
      <c r="AV61" s="99">
        <f t="shared" si="37"/>
        <v>1</v>
      </c>
      <c r="AW61" s="99">
        <f t="shared" si="38"/>
        <v>1</v>
      </c>
      <c r="AX61" s="99">
        <f t="shared" si="39"/>
        <v>1</v>
      </c>
      <c r="AY61" s="99">
        <f t="shared" si="40"/>
        <v>1</v>
      </c>
      <c r="AZ61" s="99">
        <f t="shared" si="41"/>
        <v>1</v>
      </c>
      <c r="BA61" s="99">
        <f t="shared" si="42"/>
        <v>1</v>
      </c>
      <c r="BB61" s="99">
        <f t="shared" si="43"/>
        <v>1</v>
      </c>
      <c r="BC61" s="99">
        <f t="shared" si="44"/>
        <v>1</v>
      </c>
      <c r="BD61" s="99">
        <f t="shared" si="45"/>
        <v>1</v>
      </c>
      <c r="BE61" s="99">
        <f t="shared" si="46"/>
        <v>1</v>
      </c>
      <c r="BF61" s="99">
        <f t="shared" si="47"/>
        <v>1</v>
      </c>
      <c r="BG61" s="99">
        <f t="shared" si="48"/>
        <v>1</v>
      </c>
    </row>
    <row r="62" spans="1:59" x14ac:dyDescent="0.2">
      <c r="A62" s="131" t="s">
        <v>82</v>
      </c>
      <c r="B62" s="102"/>
      <c r="C62" s="102"/>
      <c r="D62" s="113"/>
      <c r="E62" s="141" t="str">
        <f t="shared" si="17"/>
        <v>Weserbergland</v>
      </c>
      <c r="F62" s="12"/>
      <c r="G62" s="12"/>
      <c r="H62" s="12"/>
      <c r="I62" s="13"/>
      <c r="J62" s="166" t="s">
        <v>1050</v>
      </c>
      <c r="K62" s="12"/>
      <c r="L62" s="134"/>
      <c r="M62" s="14"/>
      <c r="N62" s="132" t="str">
        <f>IF(M62="","",Listen!$K$2)</f>
        <v/>
      </c>
      <c r="O62" s="14"/>
      <c r="P62" s="132" t="str">
        <f>IF(O62="","",Listen!$K$2)</f>
        <v/>
      </c>
      <c r="Q62" s="14"/>
      <c r="R62" s="132" t="str">
        <f>IF(Q62="","",Listen!$K$2)</f>
        <v/>
      </c>
      <c r="S62" s="14"/>
      <c r="T62" s="132" t="str">
        <f>IF(S62="","",Listen!$K$2)</f>
        <v/>
      </c>
      <c r="U62" s="14"/>
      <c r="V62" s="132" t="str">
        <f>IF(U62="","",Listen!$K$2)</f>
        <v/>
      </c>
      <c r="W62" s="14"/>
      <c r="X62" s="132" t="str">
        <f>IF(W62="","",Listen!$K$2)</f>
        <v/>
      </c>
      <c r="Y62" s="116" t="str">
        <f t="shared" si="18"/>
        <v/>
      </c>
      <c r="AA62" s="99" t="str">
        <f t="shared" si="19"/>
        <v/>
      </c>
      <c r="AB62" s="99" t="str">
        <f t="shared" si="20"/>
        <v/>
      </c>
      <c r="AC62" s="99" t="str">
        <f t="shared" si="21"/>
        <v/>
      </c>
      <c r="AD62" s="99" t="str">
        <f t="shared" si="22"/>
        <v>Weserbergland</v>
      </c>
      <c r="AE62" s="99" t="str">
        <f t="shared" si="23"/>
        <v/>
      </c>
      <c r="AF62" s="99" t="str">
        <f t="shared" si="24"/>
        <v/>
      </c>
      <c r="AG62" s="99" t="str">
        <f t="shared" si="25"/>
        <v/>
      </c>
      <c r="AH62" s="155" t="str">
        <f t="shared" si="26"/>
        <v/>
      </c>
      <c r="AI62" s="99" t="str">
        <f t="shared" si="27"/>
        <v>Bezirksmeisterschaften 2017</v>
      </c>
      <c r="AJ62" s="158" t="str">
        <f t="shared" si="28"/>
        <v/>
      </c>
      <c r="AK62" s="158" t="str">
        <f t="shared" si="29"/>
        <v/>
      </c>
      <c r="AL62" s="158" t="str">
        <f t="shared" si="30"/>
        <v/>
      </c>
      <c r="AM62" s="158" t="str">
        <f t="shared" si="31"/>
        <v/>
      </c>
      <c r="AN62" s="158" t="str">
        <f t="shared" si="32"/>
        <v/>
      </c>
      <c r="AO62" s="158" t="str">
        <f t="shared" si="33"/>
        <v/>
      </c>
      <c r="AP62" s="150"/>
      <c r="AQ62" s="150"/>
      <c r="AS62" s="99">
        <f t="shared" si="34"/>
        <v>1</v>
      </c>
      <c r="AT62" s="99">
        <f t="shared" si="35"/>
        <v>1</v>
      </c>
      <c r="AU62" s="99">
        <f t="shared" si="36"/>
        <v>1</v>
      </c>
      <c r="AV62" s="99">
        <f t="shared" si="37"/>
        <v>1</v>
      </c>
      <c r="AW62" s="99">
        <f t="shared" si="38"/>
        <v>1</v>
      </c>
      <c r="AX62" s="99">
        <f t="shared" si="39"/>
        <v>1</v>
      </c>
      <c r="AY62" s="99">
        <f t="shared" si="40"/>
        <v>1</v>
      </c>
      <c r="AZ62" s="99">
        <f t="shared" si="41"/>
        <v>1</v>
      </c>
      <c r="BA62" s="99">
        <f t="shared" si="42"/>
        <v>1</v>
      </c>
      <c r="BB62" s="99">
        <f t="shared" si="43"/>
        <v>1</v>
      </c>
      <c r="BC62" s="99">
        <f t="shared" si="44"/>
        <v>1</v>
      </c>
      <c r="BD62" s="99">
        <f t="shared" si="45"/>
        <v>1</v>
      </c>
      <c r="BE62" s="99">
        <f t="shared" si="46"/>
        <v>1</v>
      </c>
      <c r="BF62" s="99">
        <f t="shared" si="47"/>
        <v>1</v>
      </c>
      <c r="BG62" s="99">
        <f t="shared" si="48"/>
        <v>1</v>
      </c>
    </row>
    <row r="63" spans="1:59" x14ac:dyDescent="0.2">
      <c r="A63" s="131" t="s">
        <v>82</v>
      </c>
      <c r="B63" s="102"/>
      <c r="C63" s="102"/>
      <c r="D63" s="113"/>
      <c r="E63" s="141" t="str">
        <f t="shared" si="17"/>
        <v>Weserbergland</v>
      </c>
      <c r="F63" s="12"/>
      <c r="G63" s="12"/>
      <c r="H63" s="12"/>
      <c r="I63" s="13"/>
      <c r="J63" s="166" t="s">
        <v>1050</v>
      </c>
      <c r="K63" s="12"/>
      <c r="L63" s="134"/>
      <c r="M63" s="14"/>
      <c r="N63" s="132" t="str">
        <f>IF(M63="","",Listen!$K$2)</f>
        <v/>
      </c>
      <c r="O63" s="14"/>
      <c r="P63" s="132" t="str">
        <f>IF(O63="","",Listen!$K$2)</f>
        <v/>
      </c>
      <c r="Q63" s="14"/>
      <c r="R63" s="132" t="str">
        <f>IF(Q63="","",Listen!$K$2)</f>
        <v/>
      </c>
      <c r="S63" s="14"/>
      <c r="T63" s="132" t="str">
        <f>IF(S63="","",Listen!$K$2)</f>
        <v/>
      </c>
      <c r="U63" s="14"/>
      <c r="V63" s="132" t="str">
        <f>IF(U63="","",Listen!$K$2)</f>
        <v/>
      </c>
      <c r="W63" s="14"/>
      <c r="X63" s="132" t="str">
        <f>IF(W63="","",Listen!$K$2)</f>
        <v/>
      </c>
      <c r="Y63" s="116" t="str">
        <f t="shared" ref="Y63:Y102" si="49">IF(OR(G63="AK 17/18",G63="AK offen"),COUNT(M63,O63,Q63,S63,U63,W63),"")</f>
        <v/>
      </c>
      <c r="AA63" s="99" t="str">
        <f t="shared" ref="AA63:AA102" si="50">IF(B63="","",B63)</f>
        <v/>
      </c>
      <c r="AB63" s="99" t="str">
        <f t="shared" ref="AB63:AB102" si="51">IF(C63="","",C63)</f>
        <v/>
      </c>
      <c r="AC63" s="99" t="str">
        <f t="shared" ref="AC63:AC102" si="52">IF(D63="","",D63)</f>
        <v/>
      </c>
      <c r="AD63" s="99" t="str">
        <f t="shared" ref="AD63:AD102" si="53">IF(E63="","",E63)</f>
        <v>Weserbergland</v>
      </c>
      <c r="AE63" s="99" t="str">
        <f t="shared" ref="AE63:AE102" si="54">IF(F63="","",F63)</f>
        <v/>
      </c>
      <c r="AF63" s="99" t="str">
        <f t="shared" ref="AF63:AF102" si="55">IF(G63="","",G63)</f>
        <v/>
      </c>
      <c r="AG63" s="99" t="str">
        <f t="shared" ref="AG63:AG102" si="56">IF(H63="","",H63)</f>
        <v/>
      </c>
      <c r="AH63" s="155" t="str">
        <f t="shared" ref="AH63:AH102" si="57">IF(I63="","",I63)</f>
        <v/>
      </c>
      <c r="AI63" s="99" t="str">
        <f t="shared" ref="AI63:AI102" si="58">IF(J63="","",J63)</f>
        <v>Bezirksmeisterschaften 2017</v>
      </c>
      <c r="AJ63" s="158" t="str">
        <f t="shared" ref="AJ63:AJ102" si="59">IF(M63="","",M63)</f>
        <v/>
      </c>
      <c r="AK63" s="158" t="str">
        <f t="shared" ref="AK63:AK102" si="60">IF(O63="","",O63)</f>
        <v/>
      </c>
      <c r="AL63" s="158" t="str">
        <f t="shared" ref="AL63:AL102" si="61">IF(Q63="","",Q63)</f>
        <v/>
      </c>
      <c r="AM63" s="158" t="str">
        <f t="shared" ref="AM63:AM102" si="62">IF(S63="","",S63)</f>
        <v/>
      </c>
      <c r="AN63" s="158" t="str">
        <f t="shared" ref="AN63:AN102" si="63">IF(U63="","",U63)</f>
        <v/>
      </c>
      <c r="AO63" s="158" t="str">
        <f t="shared" ref="AO63:AO102" si="64">IF(W63="","",W63)</f>
        <v/>
      </c>
      <c r="AP63" s="150"/>
      <c r="AQ63" s="150"/>
      <c r="AS63" s="99">
        <f t="shared" ref="AS63:AS102" si="65">IF(B63=AA63,1,0)</f>
        <v>1</v>
      </c>
      <c r="AT63" s="99">
        <f t="shared" ref="AT63:AT102" si="66">IF(C63=AB63,1,0)</f>
        <v>1</v>
      </c>
      <c r="AU63" s="99">
        <f t="shared" ref="AU63:AU102" si="67">IF(D63=AC63,1,0)</f>
        <v>1</v>
      </c>
      <c r="AV63" s="99">
        <f t="shared" ref="AV63:AV102" si="68">IF(E63=AD63,1,0)</f>
        <v>1</v>
      </c>
      <c r="AW63" s="99">
        <f t="shared" ref="AW63:AW102" si="69">IF(F63=AE63,1,0)</f>
        <v>1</v>
      </c>
      <c r="AX63" s="99">
        <f t="shared" ref="AX63:AX102" si="70">IF(G63=AF63,1,0)</f>
        <v>1</v>
      </c>
      <c r="AY63" s="99">
        <f t="shared" ref="AY63:AY102" si="71">IF(H63=AG63,1,0)</f>
        <v>1</v>
      </c>
      <c r="AZ63" s="99">
        <f t="shared" ref="AZ63:AZ102" si="72">IF(I63=AH63,1,0)</f>
        <v>1</v>
      </c>
      <c r="BA63" s="99">
        <f t="shared" ref="BA63:BA102" si="73">IF(J63=AI63,1,0)</f>
        <v>1</v>
      </c>
      <c r="BB63" s="99">
        <f t="shared" ref="BB63:BB102" si="74">IF(M63=AJ63,1,0)</f>
        <v>1</v>
      </c>
      <c r="BC63" s="99">
        <f t="shared" ref="BC63:BC102" si="75">IF(O63=AK63,1,0)</f>
        <v>1</v>
      </c>
      <c r="BD63" s="99">
        <f t="shared" ref="BD63:BD102" si="76">IF(Q63=AL63,1,0)</f>
        <v>1</v>
      </c>
      <c r="BE63" s="99">
        <f t="shared" ref="BE63:BE102" si="77">IF(S63=AM63,1,0)</f>
        <v>1</v>
      </c>
      <c r="BF63" s="99">
        <f t="shared" ref="BF63:BF102" si="78">IF(U63=AN63,1,0)</f>
        <v>1</v>
      </c>
      <c r="BG63" s="99">
        <f t="shared" ref="BG63:BG102" si="79">IF(W63=AO63,1,0)</f>
        <v>1</v>
      </c>
    </row>
    <row r="64" spans="1:59" x14ac:dyDescent="0.2">
      <c r="A64" s="131" t="s">
        <v>82</v>
      </c>
      <c r="B64" s="102"/>
      <c r="C64" s="102"/>
      <c r="D64" s="113"/>
      <c r="E64" s="141" t="str">
        <f t="shared" si="17"/>
        <v>Weserbergland</v>
      </c>
      <c r="F64" s="12"/>
      <c r="G64" s="12"/>
      <c r="H64" s="12"/>
      <c r="I64" s="13"/>
      <c r="J64" s="166" t="s">
        <v>1050</v>
      </c>
      <c r="K64" s="12"/>
      <c r="L64" s="134"/>
      <c r="M64" s="14"/>
      <c r="N64" s="132" t="str">
        <f>IF(M64="","",Listen!$K$2)</f>
        <v/>
      </c>
      <c r="O64" s="14"/>
      <c r="P64" s="132" t="str">
        <f>IF(O64="","",Listen!$K$2)</f>
        <v/>
      </c>
      <c r="Q64" s="14"/>
      <c r="R64" s="132" t="str">
        <f>IF(Q64="","",Listen!$K$2)</f>
        <v/>
      </c>
      <c r="S64" s="14"/>
      <c r="T64" s="132" t="str">
        <f>IF(S64="","",Listen!$K$2)</f>
        <v/>
      </c>
      <c r="U64" s="14"/>
      <c r="V64" s="132" t="str">
        <f>IF(U64="","",Listen!$K$2)</f>
        <v/>
      </c>
      <c r="W64" s="14"/>
      <c r="X64" s="132" t="str">
        <f>IF(W64="","",Listen!$K$2)</f>
        <v/>
      </c>
      <c r="Y64" s="116" t="str">
        <f t="shared" si="49"/>
        <v/>
      </c>
      <c r="AA64" s="99" t="str">
        <f t="shared" si="50"/>
        <v/>
      </c>
      <c r="AB64" s="99" t="str">
        <f t="shared" si="51"/>
        <v/>
      </c>
      <c r="AC64" s="99" t="str">
        <f t="shared" si="52"/>
        <v/>
      </c>
      <c r="AD64" s="99" t="str">
        <f t="shared" si="53"/>
        <v>Weserbergland</v>
      </c>
      <c r="AE64" s="99" t="str">
        <f t="shared" si="54"/>
        <v/>
      </c>
      <c r="AF64" s="99" t="str">
        <f t="shared" si="55"/>
        <v/>
      </c>
      <c r="AG64" s="99" t="str">
        <f t="shared" si="56"/>
        <v/>
      </c>
      <c r="AH64" s="155" t="str">
        <f t="shared" si="57"/>
        <v/>
      </c>
      <c r="AI64" s="99" t="str">
        <f t="shared" si="58"/>
        <v>Bezirksmeisterschaften 2017</v>
      </c>
      <c r="AJ64" s="158" t="str">
        <f t="shared" si="59"/>
        <v/>
      </c>
      <c r="AK64" s="158" t="str">
        <f t="shared" si="60"/>
        <v/>
      </c>
      <c r="AL64" s="158" t="str">
        <f t="shared" si="61"/>
        <v/>
      </c>
      <c r="AM64" s="158" t="str">
        <f t="shared" si="62"/>
        <v/>
      </c>
      <c r="AN64" s="158" t="str">
        <f t="shared" si="63"/>
        <v/>
      </c>
      <c r="AO64" s="158" t="str">
        <f t="shared" si="64"/>
        <v/>
      </c>
      <c r="AP64" s="150"/>
      <c r="AQ64" s="150"/>
      <c r="AS64" s="99">
        <f t="shared" si="65"/>
        <v>1</v>
      </c>
      <c r="AT64" s="99">
        <f t="shared" si="66"/>
        <v>1</v>
      </c>
      <c r="AU64" s="99">
        <f t="shared" si="67"/>
        <v>1</v>
      </c>
      <c r="AV64" s="99">
        <f t="shared" si="68"/>
        <v>1</v>
      </c>
      <c r="AW64" s="99">
        <f t="shared" si="69"/>
        <v>1</v>
      </c>
      <c r="AX64" s="99">
        <f t="shared" si="70"/>
        <v>1</v>
      </c>
      <c r="AY64" s="99">
        <f t="shared" si="71"/>
        <v>1</v>
      </c>
      <c r="AZ64" s="99">
        <f t="shared" si="72"/>
        <v>1</v>
      </c>
      <c r="BA64" s="99">
        <f t="shared" si="73"/>
        <v>1</v>
      </c>
      <c r="BB64" s="99">
        <f t="shared" si="74"/>
        <v>1</v>
      </c>
      <c r="BC64" s="99">
        <f t="shared" si="75"/>
        <v>1</v>
      </c>
      <c r="BD64" s="99">
        <f t="shared" si="76"/>
        <v>1</v>
      </c>
      <c r="BE64" s="99">
        <f t="shared" si="77"/>
        <v>1</v>
      </c>
      <c r="BF64" s="99">
        <f t="shared" si="78"/>
        <v>1</v>
      </c>
      <c r="BG64" s="99">
        <f t="shared" si="79"/>
        <v>1</v>
      </c>
    </row>
    <row r="65" spans="1:59" x14ac:dyDescent="0.2">
      <c r="A65" s="131" t="s">
        <v>82</v>
      </c>
      <c r="B65" s="102"/>
      <c r="C65" s="102"/>
      <c r="D65" s="113"/>
      <c r="E65" s="141" t="str">
        <f t="shared" si="17"/>
        <v>Weserbergland</v>
      </c>
      <c r="F65" s="12"/>
      <c r="G65" s="12"/>
      <c r="H65" s="12"/>
      <c r="I65" s="13"/>
      <c r="J65" s="166" t="s">
        <v>1050</v>
      </c>
      <c r="K65" s="12"/>
      <c r="L65" s="134"/>
      <c r="M65" s="14"/>
      <c r="N65" s="132" t="str">
        <f>IF(M65="","",Listen!$K$2)</f>
        <v/>
      </c>
      <c r="O65" s="14"/>
      <c r="P65" s="132" t="str">
        <f>IF(O65="","",Listen!$K$2)</f>
        <v/>
      </c>
      <c r="Q65" s="14"/>
      <c r="R65" s="132" t="str">
        <f>IF(Q65="","",Listen!$K$2)</f>
        <v/>
      </c>
      <c r="S65" s="14"/>
      <c r="T65" s="132" t="str">
        <f>IF(S65="","",Listen!$K$2)</f>
        <v/>
      </c>
      <c r="U65" s="14"/>
      <c r="V65" s="132" t="str">
        <f>IF(U65="","",Listen!$K$2)</f>
        <v/>
      </c>
      <c r="W65" s="14"/>
      <c r="X65" s="132" t="str">
        <f>IF(W65="","",Listen!$K$2)</f>
        <v/>
      </c>
      <c r="Y65" s="116" t="str">
        <f t="shared" si="49"/>
        <v/>
      </c>
      <c r="AA65" s="99" t="str">
        <f t="shared" si="50"/>
        <v/>
      </c>
      <c r="AB65" s="99" t="str">
        <f t="shared" si="51"/>
        <v/>
      </c>
      <c r="AC65" s="99" t="str">
        <f t="shared" si="52"/>
        <v/>
      </c>
      <c r="AD65" s="99" t="str">
        <f t="shared" si="53"/>
        <v>Weserbergland</v>
      </c>
      <c r="AE65" s="99" t="str">
        <f t="shared" si="54"/>
        <v/>
      </c>
      <c r="AF65" s="99" t="str">
        <f t="shared" si="55"/>
        <v/>
      </c>
      <c r="AG65" s="99" t="str">
        <f t="shared" si="56"/>
        <v/>
      </c>
      <c r="AH65" s="155" t="str">
        <f t="shared" si="57"/>
        <v/>
      </c>
      <c r="AI65" s="99" t="str">
        <f t="shared" si="58"/>
        <v>Bezirksmeisterschaften 2017</v>
      </c>
      <c r="AJ65" s="158" t="str">
        <f t="shared" si="59"/>
        <v/>
      </c>
      <c r="AK65" s="158" t="str">
        <f t="shared" si="60"/>
        <v/>
      </c>
      <c r="AL65" s="158" t="str">
        <f t="shared" si="61"/>
        <v/>
      </c>
      <c r="AM65" s="158" t="str">
        <f t="shared" si="62"/>
        <v/>
      </c>
      <c r="AN65" s="158" t="str">
        <f t="shared" si="63"/>
        <v/>
      </c>
      <c r="AO65" s="158" t="str">
        <f t="shared" si="64"/>
        <v/>
      </c>
      <c r="AP65" s="150"/>
      <c r="AQ65" s="150"/>
      <c r="AS65" s="99">
        <f t="shared" si="65"/>
        <v>1</v>
      </c>
      <c r="AT65" s="99">
        <f t="shared" si="66"/>
        <v>1</v>
      </c>
      <c r="AU65" s="99">
        <f t="shared" si="67"/>
        <v>1</v>
      </c>
      <c r="AV65" s="99">
        <f t="shared" si="68"/>
        <v>1</v>
      </c>
      <c r="AW65" s="99">
        <f t="shared" si="69"/>
        <v>1</v>
      </c>
      <c r="AX65" s="99">
        <f t="shared" si="70"/>
        <v>1</v>
      </c>
      <c r="AY65" s="99">
        <f t="shared" si="71"/>
        <v>1</v>
      </c>
      <c r="AZ65" s="99">
        <f t="shared" si="72"/>
        <v>1</v>
      </c>
      <c r="BA65" s="99">
        <f t="shared" si="73"/>
        <v>1</v>
      </c>
      <c r="BB65" s="99">
        <f t="shared" si="74"/>
        <v>1</v>
      </c>
      <c r="BC65" s="99">
        <f t="shared" si="75"/>
        <v>1</v>
      </c>
      <c r="BD65" s="99">
        <f t="shared" si="76"/>
        <v>1</v>
      </c>
      <c r="BE65" s="99">
        <f t="shared" si="77"/>
        <v>1</v>
      </c>
      <c r="BF65" s="99">
        <f t="shared" si="78"/>
        <v>1</v>
      </c>
      <c r="BG65" s="99">
        <f t="shared" si="79"/>
        <v>1</v>
      </c>
    </row>
    <row r="66" spans="1:59" x14ac:dyDescent="0.2">
      <c r="A66" s="131" t="s">
        <v>82</v>
      </c>
      <c r="B66" s="102"/>
      <c r="C66" s="102"/>
      <c r="D66" s="113"/>
      <c r="E66" s="141" t="str">
        <f t="shared" si="17"/>
        <v>Weserbergland</v>
      </c>
      <c r="F66" s="12"/>
      <c r="G66" s="12"/>
      <c r="H66" s="12"/>
      <c r="I66" s="13"/>
      <c r="J66" s="166" t="s">
        <v>1050</v>
      </c>
      <c r="K66" s="12"/>
      <c r="L66" s="134"/>
      <c r="M66" s="14"/>
      <c r="N66" s="132" t="str">
        <f>IF(M66="","",Listen!$K$2)</f>
        <v/>
      </c>
      <c r="O66" s="14"/>
      <c r="P66" s="132" t="str">
        <f>IF(O66="","",Listen!$K$2)</f>
        <v/>
      </c>
      <c r="Q66" s="14"/>
      <c r="R66" s="132" t="str">
        <f>IF(Q66="","",Listen!$K$2)</f>
        <v/>
      </c>
      <c r="S66" s="14"/>
      <c r="T66" s="132" t="str">
        <f>IF(S66="","",Listen!$K$2)</f>
        <v/>
      </c>
      <c r="U66" s="14"/>
      <c r="V66" s="132" t="str">
        <f>IF(U66="","",Listen!$K$2)</f>
        <v/>
      </c>
      <c r="W66" s="14"/>
      <c r="X66" s="132" t="str">
        <f>IF(W66="","",Listen!$K$2)</f>
        <v/>
      </c>
      <c r="Y66" s="116" t="str">
        <f t="shared" si="49"/>
        <v/>
      </c>
      <c r="AA66" s="99" t="str">
        <f t="shared" si="50"/>
        <v/>
      </c>
      <c r="AB66" s="99" t="str">
        <f t="shared" si="51"/>
        <v/>
      </c>
      <c r="AC66" s="99" t="str">
        <f t="shared" si="52"/>
        <v/>
      </c>
      <c r="AD66" s="99" t="str">
        <f t="shared" si="53"/>
        <v>Weserbergland</v>
      </c>
      <c r="AE66" s="99" t="str">
        <f t="shared" si="54"/>
        <v/>
      </c>
      <c r="AF66" s="99" t="str">
        <f t="shared" si="55"/>
        <v/>
      </c>
      <c r="AG66" s="99" t="str">
        <f t="shared" si="56"/>
        <v/>
      </c>
      <c r="AH66" s="155" t="str">
        <f t="shared" si="57"/>
        <v/>
      </c>
      <c r="AI66" s="99" t="str">
        <f t="shared" si="58"/>
        <v>Bezirksmeisterschaften 2017</v>
      </c>
      <c r="AJ66" s="158" t="str">
        <f t="shared" si="59"/>
        <v/>
      </c>
      <c r="AK66" s="158" t="str">
        <f t="shared" si="60"/>
        <v/>
      </c>
      <c r="AL66" s="158" t="str">
        <f t="shared" si="61"/>
        <v/>
      </c>
      <c r="AM66" s="158" t="str">
        <f t="shared" si="62"/>
        <v/>
      </c>
      <c r="AN66" s="158" t="str">
        <f t="shared" si="63"/>
        <v/>
      </c>
      <c r="AO66" s="158" t="str">
        <f t="shared" si="64"/>
        <v/>
      </c>
      <c r="AP66" s="150"/>
      <c r="AQ66" s="150"/>
      <c r="AS66" s="99">
        <f t="shared" si="65"/>
        <v>1</v>
      </c>
      <c r="AT66" s="99">
        <f t="shared" si="66"/>
        <v>1</v>
      </c>
      <c r="AU66" s="99">
        <f t="shared" si="67"/>
        <v>1</v>
      </c>
      <c r="AV66" s="99">
        <f t="shared" si="68"/>
        <v>1</v>
      </c>
      <c r="AW66" s="99">
        <f t="shared" si="69"/>
        <v>1</v>
      </c>
      <c r="AX66" s="99">
        <f t="shared" si="70"/>
        <v>1</v>
      </c>
      <c r="AY66" s="99">
        <f t="shared" si="71"/>
        <v>1</v>
      </c>
      <c r="AZ66" s="99">
        <f t="shared" si="72"/>
        <v>1</v>
      </c>
      <c r="BA66" s="99">
        <f t="shared" si="73"/>
        <v>1</v>
      </c>
      <c r="BB66" s="99">
        <f t="shared" si="74"/>
        <v>1</v>
      </c>
      <c r="BC66" s="99">
        <f t="shared" si="75"/>
        <v>1</v>
      </c>
      <c r="BD66" s="99">
        <f t="shared" si="76"/>
        <v>1</v>
      </c>
      <c r="BE66" s="99">
        <f t="shared" si="77"/>
        <v>1</v>
      </c>
      <c r="BF66" s="99">
        <f t="shared" si="78"/>
        <v>1</v>
      </c>
      <c r="BG66" s="99">
        <f t="shared" si="79"/>
        <v>1</v>
      </c>
    </row>
    <row r="67" spans="1:59" x14ac:dyDescent="0.2">
      <c r="A67" s="131" t="s">
        <v>82</v>
      </c>
      <c r="B67" s="102"/>
      <c r="C67" s="102"/>
      <c r="D67" s="113"/>
      <c r="E67" s="141" t="str">
        <f t="shared" si="17"/>
        <v>Weserbergland</v>
      </c>
      <c r="F67" s="12"/>
      <c r="G67" s="12"/>
      <c r="H67" s="12"/>
      <c r="I67" s="13"/>
      <c r="J67" s="166" t="s">
        <v>1050</v>
      </c>
      <c r="K67" s="12"/>
      <c r="L67" s="134"/>
      <c r="M67" s="14"/>
      <c r="N67" s="132" t="str">
        <f>IF(M67="","",Listen!$K$2)</f>
        <v/>
      </c>
      <c r="O67" s="14"/>
      <c r="P67" s="132" t="str">
        <f>IF(O67="","",Listen!$K$2)</f>
        <v/>
      </c>
      <c r="Q67" s="14"/>
      <c r="R67" s="132" t="str">
        <f>IF(Q67="","",Listen!$K$2)</f>
        <v/>
      </c>
      <c r="S67" s="14"/>
      <c r="T67" s="132" t="str">
        <f>IF(S67="","",Listen!$K$2)</f>
        <v/>
      </c>
      <c r="U67" s="14"/>
      <c r="V67" s="132" t="str">
        <f>IF(U67="","",Listen!$K$2)</f>
        <v/>
      </c>
      <c r="W67" s="14"/>
      <c r="X67" s="132" t="str">
        <f>IF(W67="","",Listen!$K$2)</f>
        <v/>
      </c>
      <c r="Y67" s="116" t="str">
        <f t="shared" si="49"/>
        <v/>
      </c>
      <c r="AA67" s="99" t="str">
        <f t="shared" si="50"/>
        <v/>
      </c>
      <c r="AB67" s="99" t="str">
        <f t="shared" si="51"/>
        <v/>
      </c>
      <c r="AC67" s="99" t="str">
        <f t="shared" si="52"/>
        <v/>
      </c>
      <c r="AD67" s="99" t="str">
        <f t="shared" si="53"/>
        <v>Weserbergland</v>
      </c>
      <c r="AE67" s="99" t="str">
        <f t="shared" si="54"/>
        <v/>
      </c>
      <c r="AF67" s="99" t="str">
        <f t="shared" si="55"/>
        <v/>
      </c>
      <c r="AG67" s="99" t="str">
        <f t="shared" si="56"/>
        <v/>
      </c>
      <c r="AH67" s="155" t="str">
        <f t="shared" si="57"/>
        <v/>
      </c>
      <c r="AI67" s="99" t="str">
        <f t="shared" si="58"/>
        <v>Bezirksmeisterschaften 2017</v>
      </c>
      <c r="AJ67" s="158" t="str">
        <f t="shared" si="59"/>
        <v/>
      </c>
      <c r="AK67" s="158" t="str">
        <f t="shared" si="60"/>
        <v/>
      </c>
      <c r="AL67" s="158" t="str">
        <f t="shared" si="61"/>
        <v/>
      </c>
      <c r="AM67" s="158" t="str">
        <f t="shared" si="62"/>
        <v/>
      </c>
      <c r="AN67" s="158" t="str">
        <f t="shared" si="63"/>
        <v/>
      </c>
      <c r="AO67" s="158" t="str">
        <f t="shared" si="64"/>
        <v/>
      </c>
      <c r="AP67" s="150"/>
      <c r="AQ67" s="150"/>
      <c r="AS67" s="99">
        <f t="shared" si="65"/>
        <v>1</v>
      </c>
      <c r="AT67" s="99">
        <f t="shared" si="66"/>
        <v>1</v>
      </c>
      <c r="AU67" s="99">
        <f t="shared" si="67"/>
        <v>1</v>
      </c>
      <c r="AV67" s="99">
        <f t="shared" si="68"/>
        <v>1</v>
      </c>
      <c r="AW67" s="99">
        <f t="shared" si="69"/>
        <v>1</v>
      </c>
      <c r="AX67" s="99">
        <f t="shared" si="70"/>
        <v>1</v>
      </c>
      <c r="AY67" s="99">
        <f t="shared" si="71"/>
        <v>1</v>
      </c>
      <c r="AZ67" s="99">
        <f t="shared" si="72"/>
        <v>1</v>
      </c>
      <c r="BA67" s="99">
        <f t="shared" si="73"/>
        <v>1</v>
      </c>
      <c r="BB67" s="99">
        <f t="shared" si="74"/>
        <v>1</v>
      </c>
      <c r="BC67" s="99">
        <f t="shared" si="75"/>
        <v>1</v>
      </c>
      <c r="BD67" s="99">
        <f t="shared" si="76"/>
        <v>1</v>
      </c>
      <c r="BE67" s="99">
        <f t="shared" si="77"/>
        <v>1</v>
      </c>
      <c r="BF67" s="99">
        <f t="shared" si="78"/>
        <v>1</v>
      </c>
      <c r="BG67" s="99">
        <f t="shared" si="79"/>
        <v>1</v>
      </c>
    </row>
    <row r="68" spans="1:59" x14ac:dyDescent="0.2">
      <c r="A68" s="131" t="s">
        <v>82</v>
      </c>
      <c r="B68" s="102"/>
      <c r="C68" s="102"/>
      <c r="D68" s="113"/>
      <c r="E68" s="141" t="str">
        <f t="shared" si="17"/>
        <v>Weserbergland</v>
      </c>
      <c r="F68" s="12"/>
      <c r="G68" s="12"/>
      <c r="H68" s="12"/>
      <c r="I68" s="13"/>
      <c r="J68" s="166" t="s">
        <v>1050</v>
      </c>
      <c r="K68" s="12"/>
      <c r="L68" s="134"/>
      <c r="M68" s="14"/>
      <c r="N68" s="132" t="str">
        <f>IF(M68="","",Listen!$K$2)</f>
        <v/>
      </c>
      <c r="O68" s="14"/>
      <c r="P68" s="132" t="str">
        <f>IF(O68="","",Listen!$K$2)</f>
        <v/>
      </c>
      <c r="Q68" s="14"/>
      <c r="R68" s="132" t="str">
        <f>IF(Q68="","",Listen!$K$2)</f>
        <v/>
      </c>
      <c r="S68" s="14"/>
      <c r="T68" s="132" t="str">
        <f>IF(S68="","",Listen!$K$2)</f>
        <v/>
      </c>
      <c r="U68" s="14"/>
      <c r="V68" s="132" t="str">
        <f>IF(U68="","",Listen!$K$2)</f>
        <v/>
      </c>
      <c r="W68" s="14"/>
      <c r="X68" s="132" t="str">
        <f>IF(W68="","",Listen!$K$2)</f>
        <v/>
      </c>
      <c r="Y68" s="116" t="str">
        <f t="shared" si="49"/>
        <v/>
      </c>
      <c r="AA68" s="99" t="str">
        <f t="shared" si="50"/>
        <v/>
      </c>
      <c r="AB68" s="99" t="str">
        <f t="shared" si="51"/>
        <v/>
      </c>
      <c r="AC68" s="99" t="str">
        <f t="shared" si="52"/>
        <v/>
      </c>
      <c r="AD68" s="99" t="str">
        <f t="shared" si="53"/>
        <v>Weserbergland</v>
      </c>
      <c r="AE68" s="99" t="str">
        <f t="shared" si="54"/>
        <v/>
      </c>
      <c r="AF68" s="99" t="str">
        <f t="shared" si="55"/>
        <v/>
      </c>
      <c r="AG68" s="99" t="str">
        <f t="shared" si="56"/>
        <v/>
      </c>
      <c r="AH68" s="155" t="str">
        <f t="shared" si="57"/>
        <v/>
      </c>
      <c r="AI68" s="99" t="str">
        <f t="shared" si="58"/>
        <v>Bezirksmeisterschaften 2017</v>
      </c>
      <c r="AJ68" s="158" t="str">
        <f t="shared" si="59"/>
        <v/>
      </c>
      <c r="AK68" s="158" t="str">
        <f t="shared" si="60"/>
        <v/>
      </c>
      <c r="AL68" s="158" t="str">
        <f t="shared" si="61"/>
        <v/>
      </c>
      <c r="AM68" s="158" t="str">
        <f t="shared" si="62"/>
        <v/>
      </c>
      <c r="AN68" s="158" t="str">
        <f t="shared" si="63"/>
        <v/>
      </c>
      <c r="AO68" s="158" t="str">
        <f t="shared" si="64"/>
        <v/>
      </c>
      <c r="AP68" s="150"/>
      <c r="AQ68" s="150"/>
      <c r="AS68" s="99">
        <f t="shared" si="65"/>
        <v>1</v>
      </c>
      <c r="AT68" s="99">
        <f t="shared" si="66"/>
        <v>1</v>
      </c>
      <c r="AU68" s="99">
        <f t="shared" si="67"/>
        <v>1</v>
      </c>
      <c r="AV68" s="99">
        <f t="shared" si="68"/>
        <v>1</v>
      </c>
      <c r="AW68" s="99">
        <f t="shared" si="69"/>
        <v>1</v>
      </c>
      <c r="AX68" s="99">
        <f t="shared" si="70"/>
        <v>1</v>
      </c>
      <c r="AY68" s="99">
        <f t="shared" si="71"/>
        <v>1</v>
      </c>
      <c r="AZ68" s="99">
        <f t="shared" si="72"/>
        <v>1</v>
      </c>
      <c r="BA68" s="99">
        <f t="shared" si="73"/>
        <v>1</v>
      </c>
      <c r="BB68" s="99">
        <f t="shared" si="74"/>
        <v>1</v>
      </c>
      <c r="BC68" s="99">
        <f t="shared" si="75"/>
        <v>1</v>
      </c>
      <c r="BD68" s="99">
        <f t="shared" si="76"/>
        <v>1</v>
      </c>
      <c r="BE68" s="99">
        <f t="shared" si="77"/>
        <v>1</v>
      </c>
      <c r="BF68" s="99">
        <f t="shared" si="78"/>
        <v>1</v>
      </c>
      <c r="BG68" s="99">
        <f t="shared" si="79"/>
        <v>1</v>
      </c>
    </row>
    <row r="69" spans="1:59" x14ac:dyDescent="0.2">
      <c r="A69" s="131" t="s">
        <v>82</v>
      </c>
      <c r="B69" s="102"/>
      <c r="C69" s="102"/>
      <c r="D69" s="113"/>
      <c r="E69" s="141" t="str">
        <f t="shared" ref="E69:E102" si="80">IFERROR($C$2,"")</f>
        <v>Weserbergland</v>
      </c>
      <c r="F69" s="12"/>
      <c r="G69" s="12"/>
      <c r="H69" s="12"/>
      <c r="I69" s="13"/>
      <c r="J69" s="166" t="s">
        <v>1050</v>
      </c>
      <c r="K69" s="12"/>
      <c r="L69" s="134"/>
      <c r="M69" s="14"/>
      <c r="N69" s="132" t="str">
        <f>IF(M69="","",Listen!$K$2)</f>
        <v/>
      </c>
      <c r="O69" s="14"/>
      <c r="P69" s="132" t="str">
        <f>IF(O69="","",Listen!$K$2)</f>
        <v/>
      </c>
      <c r="Q69" s="14"/>
      <c r="R69" s="132" t="str">
        <f>IF(Q69="","",Listen!$K$2)</f>
        <v/>
      </c>
      <c r="S69" s="14"/>
      <c r="T69" s="132" t="str">
        <f>IF(S69="","",Listen!$K$2)</f>
        <v/>
      </c>
      <c r="U69" s="14"/>
      <c r="V69" s="132" t="str">
        <f>IF(U69="","",Listen!$K$2)</f>
        <v/>
      </c>
      <c r="W69" s="14"/>
      <c r="X69" s="132" t="str">
        <f>IF(W69="","",Listen!$K$2)</f>
        <v/>
      </c>
      <c r="Y69" s="116" t="str">
        <f t="shared" si="49"/>
        <v/>
      </c>
      <c r="AA69" s="99" t="str">
        <f t="shared" si="50"/>
        <v/>
      </c>
      <c r="AB69" s="99" t="str">
        <f t="shared" si="51"/>
        <v/>
      </c>
      <c r="AC69" s="99" t="str">
        <f t="shared" si="52"/>
        <v/>
      </c>
      <c r="AD69" s="99" t="str">
        <f t="shared" si="53"/>
        <v>Weserbergland</v>
      </c>
      <c r="AE69" s="99" t="str">
        <f t="shared" si="54"/>
        <v/>
      </c>
      <c r="AF69" s="99" t="str">
        <f t="shared" si="55"/>
        <v/>
      </c>
      <c r="AG69" s="99" t="str">
        <f t="shared" si="56"/>
        <v/>
      </c>
      <c r="AH69" s="155" t="str">
        <f t="shared" si="57"/>
        <v/>
      </c>
      <c r="AI69" s="99" t="str">
        <f t="shared" si="58"/>
        <v>Bezirksmeisterschaften 2017</v>
      </c>
      <c r="AJ69" s="158" t="str">
        <f t="shared" si="59"/>
        <v/>
      </c>
      <c r="AK69" s="158" t="str">
        <f t="shared" si="60"/>
        <v/>
      </c>
      <c r="AL69" s="158" t="str">
        <f t="shared" si="61"/>
        <v/>
      </c>
      <c r="AM69" s="158" t="str">
        <f t="shared" si="62"/>
        <v/>
      </c>
      <c r="AN69" s="158" t="str">
        <f t="shared" si="63"/>
        <v/>
      </c>
      <c r="AO69" s="158" t="str">
        <f t="shared" si="64"/>
        <v/>
      </c>
      <c r="AP69" s="150"/>
      <c r="AQ69" s="150"/>
      <c r="AS69" s="99">
        <f t="shared" si="65"/>
        <v>1</v>
      </c>
      <c r="AT69" s="99">
        <f t="shared" si="66"/>
        <v>1</v>
      </c>
      <c r="AU69" s="99">
        <f t="shared" si="67"/>
        <v>1</v>
      </c>
      <c r="AV69" s="99">
        <f t="shared" si="68"/>
        <v>1</v>
      </c>
      <c r="AW69" s="99">
        <f t="shared" si="69"/>
        <v>1</v>
      </c>
      <c r="AX69" s="99">
        <f t="shared" si="70"/>
        <v>1</v>
      </c>
      <c r="AY69" s="99">
        <f t="shared" si="71"/>
        <v>1</v>
      </c>
      <c r="AZ69" s="99">
        <f t="shared" si="72"/>
        <v>1</v>
      </c>
      <c r="BA69" s="99">
        <f t="shared" si="73"/>
        <v>1</v>
      </c>
      <c r="BB69" s="99">
        <f t="shared" si="74"/>
        <v>1</v>
      </c>
      <c r="BC69" s="99">
        <f t="shared" si="75"/>
        <v>1</v>
      </c>
      <c r="BD69" s="99">
        <f t="shared" si="76"/>
        <v>1</v>
      </c>
      <c r="BE69" s="99">
        <f t="shared" si="77"/>
        <v>1</v>
      </c>
      <c r="BF69" s="99">
        <f t="shared" si="78"/>
        <v>1</v>
      </c>
      <c r="BG69" s="99">
        <f t="shared" si="79"/>
        <v>1</v>
      </c>
    </row>
    <row r="70" spans="1:59" x14ac:dyDescent="0.2">
      <c r="A70" s="131" t="s">
        <v>82</v>
      </c>
      <c r="B70" s="102"/>
      <c r="C70" s="102"/>
      <c r="D70" s="113"/>
      <c r="E70" s="141" t="str">
        <f t="shared" si="80"/>
        <v>Weserbergland</v>
      </c>
      <c r="F70" s="12"/>
      <c r="G70" s="12"/>
      <c r="H70" s="12"/>
      <c r="I70" s="13"/>
      <c r="J70" s="166" t="s">
        <v>1050</v>
      </c>
      <c r="K70" s="12"/>
      <c r="L70" s="134"/>
      <c r="M70" s="14"/>
      <c r="N70" s="132" t="str">
        <f>IF(M70="","",Listen!$K$2)</f>
        <v/>
      </c>
      <c r="O70" s="14"/>
      <c r="P70" s="132" t="str">
        <f>IF(O70="","",Listen!$K$2)</f>
        <v/>
      </c>
      <c r="Q70" s="14"/>
      <c r="R70" s="132" t="str">
        <f>IF(Q70="","",Listen!$K$2)</f>
        <v/>
      </c>
      <c r="S70" s="14"/>
      <c r="T70" s="132" t="str">
        <f>IF(S70="","",Listen!$K$2)</f>
        <v/>
      </c>
      <c r="U70" s="14"/>
      <c r="V70" s="132" t="str">
        <f>IF(U70="","",Listen!$K$2)</f>
        <v/>
      </c>
      <c r="W70" s="14"/>
      <c r="X70" s="132" t="str">
        <f>IF(W70="","",Listen!$K$2)</f>
        <v/>
      </c>
      <c r="Y70" s="116" t="str">
        <f t="shared" si="49"/>
        <v/>
      </c>
      <c r="AA70" s="99" t="str">
        <f t="shared" si="50"/>
        <v/>
      </c>
      <c r="AB70" s="99" t="str">
        <f t="shared" si="51"/>
        <v/>
      </c>
      <c r="AC70" s="99" t="str">
        <f t="shared" si="52"/>
        <v/>
      </c>
      <c r="AD70" s="99" t="str">
        <f t="shared" si="53"/>
        <v>Weserbergland</v>
      </c>
      <c r="AE70" s="99" t="str">
        <f t="shared" si="54"/>
        <v/>
      </c>
      <c r="AF70" s="99" t="str">
        <f t="shared" si="55"/>
        <v/>
      </c>
      <c r="AG70" s="99" t="str">
        <f t="shared" si="56"/>
        <v/>
      </c>
      <c r="AH70" s="155" t="str">
        <f t="shared" si="57"/>
        <v/>
      </c>
      <c r="AI70" s="99" t="str">
        <f t="shared" si="58"/>
        <v>Bezirksmeisterschaften 2017</v>
      </c>
      <c r="AJ70" s="158" t="str">
        <f t="shared" si="59"/>
        <v/>
      </c>
      <c r="AK70" s="158" t="str">
        <f t="shared" si="60"/>
        <v/>
      </c>
      <c r="AL70" s="158" t="str">
        <f t="shared" si="61"/>
        <v/>
      </c>
      <c r="AM70" s="158" t="str">
        <f t="shared" si="62"/>
        <v/>
      </c>
      <c r="AN70" s="158" t="str">
        <f t="shared" si="63"/>
        <v/>
      </c>
      <c r="AO70" s="158" t="str">
        <f t="shared" si="64"/>
        <v/>
      </c>
      <c r="AP70" s="150"/>
      <c r="AQ70" s="150"/>
      <c r="AS70" s="99">
        <f t="shared" si="65"/>
        <v>1</v>
      </c>
      <c r="AT70" s="99">
        <f t="shared" si="66"/>
        <v>1</v>
      </c>
      <c r="AU70" s="99">
        <f t="shared" si="67"/>
        <v>1</v>
      </c>
      <c r="AV70" s="99">
        <f t="shared" si="68"/>
        <v>1</v>
      </c>
      <c r="AW70" s="99">
        <f t="shared" si="69"/>
        <v>1</v>
      </c>
      <c r="AX70" s="99">
        <f t="shared" si="70"/>
        <v>1</v>
      </c>
      <c r="AY70" s="99">
        <f t="shared" si="71"/>
        <v>1</v>
      </c>
      <c r="AZ70" s="99">
        <f t="shared" si="72"/>
        <v>1</v>
      </c>
      <c r="BA70" s="99">
        <f t="shared" si="73"/>
        <v>1</v>
      </c>
      <c r="BB70" s="99">
        <f t="shared" si="74"/>
        <v>1</v>
      </c>
      <c r="BC70" s="99">
        <f t="shared" si="75"/>
        <v>1</v>
      </c>
      <c r="BD70" s="99">
        <f t="shared" si="76"/>
        <v>1</v>
      </c>
      <c r="BE70" s="99">
        <f t="shared" si="77"/>
        <v>1</v>
      </c>
      <c r="BF70" s="99">
        <f t="shared" si="78"/>
        <v>1</v>
      </c>
      <c r="BG70" s="99">
        <f t="shared" si="79"/>
        <v>1</v>
      </c>
    </row>
    <row r="71" spans="1:59" x14ac:dyDescent="0.2">
      <c r="A71" s="131" t="s">
        <v>82</v>
      </c>
      <c r="B71" s="102"/>
      <c r="C71" s="102"/>
      <c r="D71" s="113"/>
      <c r="E71" s="141" t="str">
        <f t="shared" si="80"/>
        <v>Weserbergland</v>
      </c>
      <c r="F71" s="12"/>
      <c r="G71" s="12"/>
      <c r="H71" s="12"/>
      <c r="I71" s="13"/>
      <c r="J71" s="166" t="s">
        <v>1050</v>
      </c>
      <c r="K71" s="12"/>
      <c r="L71" s="134"/>
      <c r="M71" s="14"/>
      <c r="N71" s="132" t="str">
        <f>IF(M71="","",Listen!$K$2)</f>
        <v/>
      </c>
      <c r="O71" s="14"/>
      <c r="P71" s="132" t="str">
        <f>IF(O71="","",Listen!$K$2)</f>
        <v/>
      </c>
      <c r="Q71" s="14"/>
      <c r="R71" s="132" t="str">
        <f>IF(Q71="","",Listen!$K$2)</f>
        <v/>
      </c>
      <c r="S71" s="14"/>
      <c r="T71" s="132" t="str">
        <f>IF(S71="","",Listen!$K$2)</f>
        <v/>
      </c>
      <c r="U71" s="14"/>
      <c r="V71" s="132" t="str">
        <f>IF(U71="","",Listen!$K$2)</f>
        <v/>
      </c>
      <c r="W71" s="14"/>
      <c r="X71" s="132" t="str">
        <f>IF(W71="","",Listen!$K$2)</f>
        <v/>
      </c>
      <c r="Y71" s="116" t="str">
        <f t="shared" si="49"/>
        <v/>
      </c>
      <c r="AA71" s="99" t="str">
        <f t="shared" si="50"/>
        <v/>
      </c>
      <c r="AB71" s="99" t="str">
        <f t="shared" si="51"/>
        <v/>
      </c>
      <c r="AC71" s="99" t="str">
        <f t="shared" si="52"/>
        <v/>
      </c>
      <c r="AD71" s="99" t="str">
        <f t="shared" si="53"/>
        <v>Weserbergland</v>
      </c>
      <c r="AE71" s="99" t="str">
        <f t="shared" si="54"/>
        <v/>
      </c>
      <c r="AF71" s="99" t="str">
        <f t="shared" si="55"/>
        <v/>
      </c>
      <c r="AG71" s="99" t="str">
        <f t="shared" si="56"/>
        <v/>
      </c>
      <c r="AH71" s="155" t="str">
        <f t="shared" si="57"/>
        <v/>
      </c>
      <c r="AI71" s="99" t="str">
        <f t="shared" si="58"/>
        <v>Bezirksmeisterschaften 2017</v>
      </c>
      <c r="AJ71" s="158" t="str">
        <f t="shared" si="59"/>
        <v/>
      </c>
      <c r="AK71" s="158" t="str">
        <f t="shared" si="60"/>
        <v/>
      </c>
      <c r="AL71" s="158" t="str">
        <f t="shared" si="61"/>
        <v/>
      </c>
      <c r="AM71" s="158" t="str">
        <f t="shared" si="62"/>
        <v/>
      </c>
      <c r="AN71" s="158" t="str">
        <f t="shared" si="63"/>
        <v/>
      </c>
      <c r="AO71" s="158" t="str">
        <f t="shared" si="64"/>
        <v/>
      </c>
      <c r="AP71" s="150"/>
      <c r="AQ71" s="150"/>
      <c r="AS71" s="99">
        <f t="shared" si="65"/>
        <v>1</v>
      </c>
      <c r="AT71" s="99">
        <f t="shared" si="66"/>
        <v>1</v>
      </c>
      <c r="AU71" s="99">
        <f t="shared" si="67"/>
        <v>1</v>
      </c>
      <c r="AV71" s="99">
        <f t="shared" si="68"/>
        <v>1</v>
      </c>
      <c r="AW71" s="99">
        <f t="shared" si="69"/>
        <v>1</v>
      </c>
      <c r="AX71" s="99">
        <f t="shared" si="70"/>
        <v>1</v>
      </c>
      <c r="AY71" s="99">
        <f t="shared" si="71"/>
        <v>1</v>
      </c>
      <c r="AZ71" s="99">
        <f t="shared" si="72"/>
        <v>1</v>
      </c>
      <c r="BA71" s="99">
        <f t="shared" si="73"/>
        <v>1</v>
      </c>
      <c r="BB71" s="99">
        <f t="shared" si="74"/>
        <v>1</v>
      </c>
      <c r="BC71" s="99">
        <f t="shared" si="75"/>
        <v>1</v>
      </c>
      <c r="BD71" s="99">
        <f t="shared" si="76"/>
        <v>1</v>
      </c>
      <c r="BE71" s="99">
        <f t="shared" si="77"/>
        <v>1</v>
      </c>
      <c r="BF71" s="99">
        <f t="shared" si="78"/>
        <v>1</v>
      </c>
      <c r="BG71" s="99">
        <f t="shared" si="79"/>
        <v>1</v>
      </c>
    </row>
    <row r="72" spans="1:59" x14ac:dyDescent="0.2">
      <c r="A72" s="131" t="s">
        <v>82</v>
      </c>
      <c r="B72" s="102"/>
      <c r="C72" s="102"/>
      <c r="D72" s="113"/>
      <c r="E72" s="141" t="str">
        <f t="shared" si="80"/>
        <v>Weserbergland</v>
      </c>
      <c r="F72" s="12"/>
      <c r="G72" s="12"/>
      <c r="H72" s="12"/>
      <c r="I72" s="13"/>
      <c r="J72" s="166" t="s">
        <v>1050</v>
      </c>
      <c r="K72" s="12"/>
      <c r="L72" s="134"/>
      <c r="M72" s="14"/>
      <c r="N72" s="132" t="str">
        <f>IF(M72="","",Listen!$K$2)</f>
        <v/>
      </c>
      <c r="O72" s="14"/>
      <c r="P72" s="132" t="str">
        <f>IF(O72="","",Listen!$K$2)</f>
        <v/>
      </c>
      <c r="Q72" s="14"/>
      <c r="R72" s="132" t="str">
        <f>IF(Q72="","",Listen!$K$2)</f>
        <v/>
      </c>
      <c r="S72" s="14"/>
      <c r="T72" s="132" t="str">
        <f>IF(S72="","",Listen!$K$2)</f>
        <v/>
      </c>
      <c r="U72" s="14"/>
      <c r="V72" s="132" t="str">
        <f>IF(U72="","",Listen!$K$2)</f>
        <v/>
      </c>
      <c r="W72" s="14"/>
      <c r="X72" s="132" t="str">
        <f>IF(W72="","",Listen!$K$2)</f>
        <v/>
      </c>
      <c r="Y72" s="116" t="str">
        <f t="shared" si="49"/>
        <v/>
      </c>
      <c r="AA72" s="99" t="str">
        <f t="shared" si="50"/>
        <v/>
      </c>
      <c r="AB72" s="99" t="str">
        <f t="shared" si="51"/>
        <v/>
      </c>
      <c r="AC72" s="99" t="str">
        <f t="shared" si="52"/>
        <v/>
      </c>
      <c r="AD72" s="99" t="str">
        <f t="shared" si="53"/>
        <v>Weserbergland</v>
      </c>
      <c r="AE72" s="99" t="str">
        <f t="shared" si="54"/>
        <v/>
      </c>
      <c r="AF72" s="99" t="str">
        <f t="shared" si="55"/>
        <v/>
      </c>
      <c r="AG72" s="99" t="str">
        <f t="shared" si="56"/>
        <v/>
      </c>
      <c r="AH72" s="155" t="str">
        <f t="shared" si="57"/>
        <v/>
      </c>
      <c r="AI72" s="99" t="str">
        <f t="shared" si="58"/>
        <v>Bezirksmeisterschaften 2017</v>
      </c>
      <c r="AJ72" s="158" t="str">
        <f t="shared" si="59"/>
        <v/>
      </c>
      <c r="AK72" s="158" t="str">
        <f t="shared" si="60"/>
        <v/>
      </c>
      <c r="AL72" s="158" t="str">
        <f t="shared" si="61"/>
        <v/>
      </c>
      <c r="AM72" s="158" t="str">
        <f t="shared" si="62"/>
        <v/>
      </c>
      <c r="AN72" s="158" t="str">
        <f t="shared" si="63"/>
        <v/>
      </c>
      <c r="AO72" s="158" t="str">
        <f t="shared" si="64"/>
        <v/>
      </c>
      <c r="AP72" s="150"/>
      <c r="AQ72" s="150"/>
      <c r="AS72" s="99">
        <f t="shared" si="65"/>
        <v>1</v>
      </c>
      <c r="AT72" s="99">
        <f t="shared" si="66"/>
        <v>1</v>
      </c>
      <c r="AU72" s="99">
        <f t="shared" si="67"/>
        <v>1</v>
      </c>
      <c r="AV72" s="99">
        <f t="shared" si="68"/>
        <v>1</v>
      </c>
      <c r="AW72" s="99">
        <f t="shared" si="69"/>
        <v>1</v>
      </c>
      <c r="AX72" s="99">
        <f t="shared" si="70"/>
        <v>1</v>
      </c>
      <c r="AY72" s="99">
        <f t="shared" si="71"/>
        <v>1</v>
      </c>
      <c r="AZ72" s="99">
        <f t="shared" si="72"/>
        <v>1</v>
      </c>
      <c r="BA72" s="99">
        <f t="shared" si="73"/>
        <v>1</v>
      </c>
      <c r="BB72" s="99">
        <f t="shared" si="74"/>
        <v>1</v>
      </c>
      <c r="BC72" s="99">
        <f t="shared" si="75"/>
        <v>1</v>
      </c>
      <c r="BD72" s="99">
        <f t="shared" si="76"/>
        <v>1</v>
      </c>
      <c r="BE72" s="99">
        <f t="shared" si="77"/>
        <v>1</v>
      </c>
      <c r="BF72" s="99">
        <f t="shared" si="78"/>
        <v>1</v>
      </c>
      <c r="BG72" s="99">
        <f t="shared" si="79"/>
        <v>1</v>
      </c>
    </row>
    <row r="73" spans="1:59" x14ac:dyDescent="0.2">
      <c r="A73" s="131" t="s">
        <v>82</v>
      </c>
      <c r="B73" s="102"/>
      <c r="C73" s="102"/>
      <c r="D73" s="113"/>
      <c r="E73" s="141" t="str">
        <f t="shared" si="80"/>
        <v>Weserbergland</v>
      </c>
      <c r="F73" s="12"/>
      <c r="G73" s="12"/>
      <c r="H73" s="12"/>
      <c r="I73" s="13"/>
      <c r="J73" s="166" t="s">
        <v>1050</v>
      </c>
      <c r="K73" s="12"/>
      <c r="L73" s="134"/>
      <c r="M73" s="14"/>
      <c r="N73" s="132" t="str">
        <f>IF(M73="","",Listen!$K$2)</f>
        <v/>
      </c>
      <c r="O73" s="14"/>
      <c r="P73" s="132" t="str">
        <f>IF(O73="","",Listen!$K$2)</f>
        <v/>
      </c>
      <c r="Q73" s="14"/>
      <c r="R73" s="132" t="str">
        <f>IF(Q73="","",Listen!$K$2)</f>
        <v/>
      </c>
      <c r="S73" s="14"/>
      <c r="T73" s="132" t="str">
        <f>IF(S73="","",Listen!$K$2)</f>
        <v/>
      </c>
      <c r="U73" s="14"/>
      <c r="V73" s="132" t="str">
        <f>IF(U73="","",Listen!$K$2)</f>
        <v/>
      </c>
      <c r="W73" s="14"/>
      <c r="X73" s="132" t="str">
        <f>IF(W73="","",Listen!$K$2)</f>
        <v/>
      </c>
      <c r="Y73" s="116" t="str">
        <f t="shared" si="49"/>
        <v/>
      </c>
      <c r="AA73" s="99" t="str">
        <f t="shared" si="50"/>
        <v/>
      </c>
      <c r="AB73" s="99" t="str">
        <f t="shared" si="51"/>
        <v/>
      </c>
      <c r="AC73" s="99" t="str">
        <f t="shared" si="52"/>
        <v/>
      </c>
      <c r="AD73" s="99" t="str">
        <f t="shared" si="53"/>
        <v>Weserbergland</v>
      </c>
      <c r="AE73" s="99" t="str">
        <f t="shared" si="54"/>
        <v/>
      </c>
      <c r="AF73" s="99" t="str">
        <f t="shared" si="55"/>
        <v/>
      </c>
      <c r="AG73" s="99" t="str">
        <f t="shared" si="56"/>
        <v/>
      </c>
      <c r="AH73" s="155" t="str">
        <f t="shared" si="57"/>
        <v/>
      </c>
      <c r="AI73" s="99" t="str">
        <f t="shared" si="58"/>
        <v>Bezirksmeisterschaften 2017</v>
      </c>
      <c r="AJ73" s="158" t="str">
        <f t="shared" si="59"/>
        <v/>
      </c>
      <c r="AK73" s="158" t="str">
        <f t="shared" si="60"/>
        <v/>
      </c>
      <c r="AL73" s="158" t="str">
        <f t="shared" si="61"/>
        <v/>
      </c>
      <c r="AM73" s="158" t="str">
        <f t="shared" si="62"/>
        <v/>
      </c>
      <c r="AN73" s="158" t="str">
        <f t="shared" si="63"/>
        <v/>
      </c>
      <c r="AO73" s="158" t="str">
        <f t="shared" si="64"/>
        <v/>
      </c>
      <c r="AP73" s="150"/>
      <c r="AQ73" s="150"/>
      <c r="AS73" s="99">
        <f t="shared" si="65"/>
        <v>1</v>
      </c>
      <c r="AT73" s="99">
        <f t="shared" si="66"/>
        <v>1</v>
      </c>
      <c r="AU73" s="99">
        <f t="shared" si="67"/>
        <v>1</v>
      </c>
      <c r="AV73" s="99">
        <f t="shared" si="68"/>
        <v>1</v>
      </c>
      <c r="AW73" s="99">
        <f t="shared" si="69"/>
        <v>1</v>
      </c>
      <c r="AX73" s="99">
        <f t="shared" si="70"/>
        <v>1</v>
      </c>
      <c r="AY73" s="99">
        <f t="shared" si="71"/>
        <v>1</v>
      </c>
      <c r="AZ73" s="99">
        <f t="shared" si="72"/>
        <v>1</v>
      </c>
      <c r="BA73" s="99">
        <f t="shared" si="73"/>
        <v>1</v>
      </c>
      <c r="BB73" s="99">
        <f t="shared" si="74"/>
        <v>1</v>
      </c>
      <c r="BC73" s="99">
        <f t="shared" si="75"/>
        <v>1</v>
      </c>
      <c r="BD73" s="99">
        <f t="shared" si="76"/>
        <v>1</v>
      </c>
      <c r="BE73" s="99">
        <f t="shared" si="77"/>
        <v>1</v>
      </c>
      <c r="BF73" s="99">
        <f t="shared" si="78"/>
        <v>1</v>
      </c>
      <c r="BG73" s="99">
        <f t="shared" si="79"/>
        <v>1</v>
      </c>
    </row>
    <row r="74" spans="1:59" x14ac:dyDescent="0.2">
      <c r="A74" s="131" t="s">
        <v>82</v>
      </c>
      <c r="B74" s="102"/>
      <c r="C74" s="102"/>
      <c r="D74" s="113"/>
      <c r="E74" s="141" t="str">
        <f t="shared" si="80"/>
        <v>Weserbergland</v>
      </c>
      <c r="F74" s="12"/>
      <c r="G74" s="12"/>
      <c r="H74" s="12"/>
      <c r="I74" s="13"/>
      <c r="J74" s="166" t="s">
        <v>1050</v>
      </c>
      <c r="K74" s="12"/>
      <c r="L74" s="134"/>
      <c r="M74" s="14"/>
      <c r="N74" s="132" t="str">
        <f>IF(M74="","",Listen!$K$2)</f>
        <v/>
      </c>
      <c r="O74" s="14"/>
      <c r="P74" s="132" t="str">
        <f>IF(O74="","",Listen!$K$2)</f>
        <v/>
      </c>
      <c r="Q74" s="14"/>
      <c r="R74" s="132" t="str">
        <f>IF(Q74="","",Listen!$K$2)</f>
        <v/>
      </c>
      <c r="S74" s="14"/>
      <c r="T74" s="132" t="str">
        <f>IF(S74="","",Listen!$K$2)</f>
        <v/>
      </c>
      <c r="U74" s="14"/>
      <c r="V74" s="132" t="str">
        <f>IF(U74="","",Listen!$K$2)</f>
        <v/>
      </c>
      <c r="W74" s="14"/>
      <c r="X74" s="132" t="str">
        <f>IF(W74="","",Listen!$K$2)</f>
        <v/>
      </c>
      <c r="Y74" s="116" t="str">
        <f t="shared" si="49"/>
        <v/>
      </c>
      <c r="AA74" s="99" t="str">
        <f t="shared" si="50"/>
        <v/>
      </c>
      <c r="AB74" s="99" t="str">
        <f t="shared" si="51"/>
        <v/>
      </c>
      <c r="AC74" s="99" t="str">
        <f t="shared" si="52"/>
        <v/>
      </c>
      <c r="AD74" s="99" t="str">
        <f t="shared" si="53"/>
        <v>Weserbergland</v>
      </c>
      <c r="AE74" s="99" t="str">
        <f t="shared" si="54"/>
        <v/>
      </c>
      <c r="AF74" s="99" t="str">
        <f t="shared" si="55"/>
        <v/>
      </c>
      <c r="AG74" s="99" t="str">
        <f t="shared" si="56"/>
        <v/>
      </c>
      <c r="AH74" s="155" t="str">
        <f t="shared" si="57"/>
        <v/>
      </c>
      <c r="AI74" s="99" t="str">
        <f t="shared" si="58"/>
        <v>Bezirksmeisterschaften 2017</v>
      </c>
      <c r="AJ74" s="158" t="str">
        <f t="shared" si="59"/>
        <v/>
      </c>
      <c r="AK74" s="158" t="str">
        <f t="shared" si="60"/>
        <v/>
      </c>
      <c r="AL74" s="158" t="str">
        <f t="shared" si="61"/>
        <v/>
      </c>
      <c r="AM74" s="158" t="str">
        <f t="shared" si="62"/>
        <v/>
      </c>
      <c r="AN74" s="158" t="str">
        <f t="shared" si="63"/>
        <v/>
      </c>
      <c r="AO74" s="158" t="str">
        <f t="shared" si="64"/>
        <v/>
      </c>
      <c r="AP74" s="150"/>
      <c r="AQ74" s="150"/>
      <c r="AS74" s="99">
        <f t="shared" si="65"/>
        <v>1</v>
      </c>
      <c r="AT74" s="99">
        <f t="shared" si="66"/>
        <v>1</v>
      </c>
      <c r="AU74" s="99">
        <f t="shared" si="67"/>
        <v>1</v>
      </c>
      <c r="AV74" s="99">
        <f t="shared" si="68"/>
        <v>1</v>
      </c>
      <c r="AW74" s="99">
        <f t="shared" si="69"/>
        <v>1</v>
      </c>
      <c r="AX74" s="99">
        <f t="shared" si="70"/>
        <v>1</v>
      </c>
      <c r="AY74" s="99">
        <f t="shared" si="71"/>
        <v>1</v>
      </c>
      <c r="AZ74" s="99">
        <f t="shared" si="72"/>
        <v>1</v>
      </c>
      <c r="BA74" s="99">
        <f t="shared" si="73"/>
        <v>1</v>
      </c>
      <c r="BB74" s="99">
        <f t="shared" si="74"/>
        <v>1</v>
      </c>
      <c r="BC74" s="99">
        <f t="shared" si="75"/>
        <v>1</v>
      </c>
      <c r="BD74" s="99">
        <f t="shared" si="76"/>
        <v>1</v>
      </c>
      <c r="BE74" s="99">
        <f t="shared" si="77"/>
        <v>1</v>
      </c>
      <c r="BF74" s="99">
        <f t="shared" si="78"/>
        <v>1</v>
      </c>
      <c r="BG74" s="99">
        <f t="shared" si="79"/>
        <v>1</v>
      </c>
    </row>
    <row r="75" spans="1:59" x14ac:dyDescent="0.2">
      <c r="A75" s="131" t="s">
        <v>82</v>
      </c>
      <c r="B75" s="102"/>
      <c r="C75" s="102"/>
      <c r="D75" s="113"/>
      <c r="E75" s="141" t="str">
        <f t="shared" si="80"/>
        <v>Weserbergland</v>
      </c>
      <c r="F75" s="12"/>
      <c r="G75" s="12"/>
      <c r="H75" s="12"/>
      <c r="I75" s="13"/>
      <c r="J75" s="166" t="s">
        <v>1050</v>
      </c>
      <c r="K75" s="12"/>
      <c r="L75" s="134"/>
      <c r="M75" s="14"/>
      <c r="N75" s="132" t="str">
        <f>IF(M75="","",Listen!$K$2)</f>
        <v/>
      </c>
      <c r="O75" s="14"/>
      <c r="P75" s="132" t="str">
        <f>IF(O75="","",Listen!$K$2)</f>
        <v/>
      </c>
      <c r="Q75" s="14"/>
      <c r="R75" s="132" t="str">
        <f>IF(Q75="","",Listen!$K$2)</f>
        <v/>
      </c>
      <c r="S75" s="14"/>
      <c r="T75" s="132" t="str">
        <f>IF(S75="","",Listen!$K$2)</f>
        <v/>
      </c>
      <c r="U75" s="14"/>
      <c r="V75" s="132" t="str">
        <f>IF(U75="","",Listen!$K$2)</f>
        <v/>
      </c>
      <c r="W75" s="14"/>
      <c r="X75" s="132" t="str">
        <f>IF(W75="","",Listen!$K$2)</f>
        <v/>
      </c>
      <c r="Y75" s="116" t="str">
        <f t="shared" si="49"/>
        <v/>
      </c>
      <c r="AA75" s="99" t="str">
        <f t="shared" si="50"/>
        <v/>
      </c>
      <c r="AB75" s="99" t="str">
        <f t="shared" si="51"/>
        <v/>
      </c>
      <c r="AC75" s="99" t="str">
        <f t="shared" si="52"/>
        <v/>
      </c>
      <c r="AD75" s="99" t="str">
        <f t="shared" si="53"/>
        <v>Weserbergland</v>
      </c>
      <c r="AE75" s="99" t="str">
        <f t="shared" si="54"/>
        <v/>
      </c>
      <c r="AF75" s="99" t="str">
        <f t="shared" si="55"/>
        <v/>
      </c>
      <c r="AG75" s="99" t="str">
        <f t="shared" si="56"/>
        <v/>
      </c>
      <c r="AH75" s="155" t="str">
        <f t="shared" si="57"/>
        <v/>
      </c>
      <c r="AI75" s="99" t="str">
        <f t="shared" si="58"/>
        <v>Bezirksmeisterschaften 2017</v>
      </c>
      <c r="AJ75" s="158" t="str">
        <f t="shared" si="59"/>
        <v/>
      </c>
      <c r="AK75" s="158" t="str">
        <f t="shared" si="60"/>
        <v/>
      </c>
      <c r="AL75" s="158" t="str">
        <f t="shared" si="61"/>
        <v/>
      </c>
      <c r="AM75" s="158" t="str">
        <f t="shared" si="62"/>
        <v/>
      </c>
      <c r="AN75" s="158" t="str">
        <f t="shared" si="63"/>
        <v/>
      </c>
      <c r="AO75" s="158" t="str">
        <f t="shared" si="64"/>
        <v/>
      </c>
      <c r="AP75" s="150"/>
      <c r="AQ75" s="150"/>
      <c r="AS75" s="99">
        <f t="shared" si="65"/>
        <v>1</v>
      </c>
      <c r="AT75" s="99">
        <f t="shared" si="66"/>
        <v>1</v>
      </c>
      <c r="AU75" s="99">
        <f t="shared" si="67"/>
        <v>1</v>
      </c>
      <c r="AV75" s="99">
        <f t="shared" si="68"/>
        <v>1</v>
      </c>
      <c r="AW75" s="99">
        <f t="shared" si="69"/>
        <v>1</v>
      </c>
      <c r="AX75" s="99">
        <f t="shared" si="70"/>
        <v>1</v>
      </c>
      <c r="AY75" s="99">
        <f t="shared" si="71"/>
        <v>1</v>
      </c>
      <c r="AZ75" s="99">
        <f t="shared" si="72"/>
        <v>1</v>
      </c>
      <c r="BA75" s="99">
        <f t="shared" si="73"/>
        <v>1</v>
      </c>
      <c r="BB75" s="99">
        <f t="shared" si="74"/>
        <v>1</v>
      </c>
      <c r="BC75" s="99">
        <f t="shared" si="75"/>
        <v>1</v>
      </c>
      <c r="BD75" s="99">
        <f t="shared" si="76"/>
        <v>1</v>
      </c>
      <c r="BE75" s="99">
        <f t="shared" si="77"/>
        <v>1</v>
      </c>
      <c r="BF75" s="99">
        <f t="shared" si="78"/>
        <v>1</v>
      </c>
      <c r="BG75" s="99">
        <f t="shared" si="79"/>
        <v>1</v>
      </c>
    </row>
    <row r="76" spans="1:59" x14ac:dyDescent="0.2">
      <c r="A76" s="131" t="s">
        <v>82</v>
      </c>
      <c r="B76" s="102"/>
      <c r="C76" s="102"/>
      <c r="D76" s="113"/>
      <c r="E76" s="141" t="str">
        <f t="shared" si="80"/>
        <v>Weserbergland</v>
      </c>
      <c r="F76" s="12"/>
      <c r="G76" s="12"/>
      <c r="H76" s="12"/>
      <c r="I76" s="13"/>
      <c r="J76" s="166" t="s">
        <v>1050</v>
      </c>
      <c r="K76" s="12"/>
      <c r="L76" s="134"/>
      <c r="M76" s="14"/>
      <c r="N76" s="132" t="str">
        <f>IF(M76="","",Listen!$K$2)</f>
        <v/>
      </c>
      <c r="O76" s="14"/>
      <c r="P76" s="132" t="str">
        <f>IF(O76="","",Listen!$K$2)</f>
        <v/>
      </c>
      <c r="Q76" s="14"/>
      <c r="R76" s="132" t="str">
        <f>IF(Q76="","",Listen!$K$2)</f>
        <v/>
      </c>
      <c r="S76" s="14"/>
      <c r="T76" s="132" t="str">
        <f>IF(S76="","",Listen!$K$2)</f>
        <v/>
      </c>
      <c r="U76" s="14"/>
      <c r="V76" s="132" t="str">
        <f>IF(U76="","",Listen!$K$2)</f>
        <v/>
      </c>
      <c r="W76" s="14"/>
      <c r="X76" s="132" t="str">
        <f>IF(W76="","",Listen!$K$2)</f>
        <v/>
      </c>
      <c r="Y76" s="116" t="str">
        <f t="shared" si="49"/>
        <v/>
      </c>
      <c r="AA76" s="99" t="str">
        <f t="shared" si="50"/>
        <v/>
      </c>
      <c r="AB76" s="99" t="str">
        <f t="shared" si="51"/>
        <v/>
      </c>
      <c r="AC76" s="99" t="str">
        <f t="shared" si="52"/>
        <v/>
      </c>
      <c r="AD76" s="99" t="str">
        <f t="shared" si="53"/>
        <v>Weserbergland</v>
      </c>
      <c r="AE76" s="99" t="str">
        <f t="shared" si="54"/>
        <v/>
      </c>
      <c r="AF76" s="99" t="str">
        <f t="shared" si="55"/>
        <v/>
      </c>
      <c r="AG76" s="99" t="str">
        <f t="shared" si="56"/>
        <v/>
      </c>
      <c r="AH76" s="155" t="str">
        <f t="shared" si="57"/>
        <v/>
      </c>
      <c r="AI76" s="99" t="str">
        <f t="shared" si="58"/>
        <v>Bezirksmeisterschaften 2017</v>
      </c>
      <c r="AJ76" s="158" t="str">
        <f t="shared" si="59"/>
        <v/>
      </c>
      <c r="AK76" s="158" t="str">
        <f t="shared" si="60"/>
        <v/>
      </c>
      <c r="AL76" s="158" t="str">
        <f t="shared" si="61"/>
        <v/>
      </c>
      <c r="AM76" s="158" t="str">
        <f t="shared" si="62"/>
        <v/>
      </c>
      <c r="AN76" s="158" t="str">
        <f t="shared" si="63"/>
        <v/>
      </c>
      <c r="AO76" s="158" t="str">
        <f t="shared" si="64"/>
        <v/>
      </c>
      <c r="AP76" s="150"/>
      <c r="AQ76" s="150"/>
      <c r="AS76" s="99">
        <f t="shared" si="65"/>
        <v>1</v>
      </c>
      <c r="AT76" s="99">
        <f t="shared" si="66"/>
        <v>1</v>
      </c>
      <c r="AU76" s="99">
        <f t="shared" si="67"/>
        <v>1</v>
      </c>
      <c r="AV76" s="99">
        <f t="shared" si="68"/>
        <v>1</v>
      </c>
      <c r="AW76" s="99">
        <f t="shared" si="69"/>
        <v>1</v>
      </c>
      <c r="AX76" s="99">
        <f t="shared" si="70"/>
        <v>1</v>
      </c>
      <c r="AY76" s="99">
        <f t="shared" si="71"/>
        <v>1</v>
      </c>
      <c r="AZ76" s="99">
        <f t="shared" si="72"/>
        <v>1</v>
      </c>
      <c r="BA76" s="99">
        <f t="shared" si="73"/>
        <v>1</v>
      </c>
      <c r="BB76" s="99">
        <f t="shared" si="74"/>
        <v>1</v>
      </c>
      <c r="BC76" s="99">
        <f t="shared" si="75"/>
        <v>1</v>
      </c>
      <c r="BD76" s="99">
        <f t="shared" si="76"/>
        <v>1</v>
      </c>
      <c r="BE76" s="99">
        <f t="shared" si="77"/>
        <v>1</v>
      </c>
      <c r="BF76" s="99">
        <f t="shared" si="78"/>
        <v>1</v>
      </c>
      <c r="BG76" s="99">
        <f t="shared" si="79"/>
        <v>1</v>
      </c>
    </row>
    <row r="77" spans="1:59" x14ac:dyDescent="0.2">
      <c r="A77" s="131" t="s">
        <v>82</v>
      </c>
      <c r="B77" s="102"/>
      <c r="C77" s="102"/>
      <c r="D77" s="113"/>
      <c r="E77" s="141" t="str">
        <f t="shared" si="80"/>
        <v>Weserbergland</v>
      </c>
      <c r="F77" s="12"/>
      <c r="G77" s="12"/>
      <c r="H77" s="12"/>
      <c r="I77" s="13"/>
      <c r="J77" s="166" t="s">
        <v>1050</v>
      </c>
      <c r="K77" s="12"/>
      <c r="L77" s="134"/>
      <c r="M77" s="14"/>
      <c r="N77" s="132" t="str">
        <f>IF(M77="","",Listen!$K$2)</f>
        <v/>
      </c>
      <c r="O77" s="14"/>
      <c r="P77" s="132" t="str">
        <f>IF(O77="","",Listen!$K$2)</f>
        <v/>
      </c>
      <c r="Q77" s="14"/>
      <c r="R77" s="132" t="str">
        <f>IF(Q77="","",Listen!$K$2)</f>
        <v/>
      </c>
      <c r="S77" s="14"/>
      <c r="T77" s="132" t="str">
        <f>IF(S77="","",Listen!$K$2)</f>
        <v/>
      </c>
      <c r="U77" s="14"/>
      <c r="V77" s="132" t="str">
        <f>IF(U77="","",Listen!$K$2)</f>
        <v/>
      </c>
      <c r="W77" s="14"/>
      <c r="X77" s="132" t="str">
        <f>IF(W77="","",Listen!$K$2)</f>
        <v/>
      </c>
      <c r="Y77" s="116" t="str">
        <f t="shared" si="49"/>
        <v/>
      </c>
      <c r="AA77" s="99" t="str">
        <f t="shared" si="50"/>
        <v/>
      </c>
      <c r="AB77" s="99" t="str">
        <f t="shared" si="51"/>
        <v/>
      </c>
      <c r="AC77" s="99" t="str">
        <f t="shared" si="52"/>
        <v/>
      </c>
      <c r="AD77" s="99" t="str">
        <f t="shared" si="53"/>
        <v>Weserbergland</v>
      </c>
      <c r="AE77" s="99" t="str">
        <f t="shared" si="54"/>
        <v/>
      </c>
      <c r="AF77" s="99" t="str">
        <f t="shared" si="55"/>
        <v/>
      </c>
      <c r="AG77" s="99" t="str">
        <f t="shared" si="56"/>
        <v/>
      </c>
      <c r="AH77" s="155" t="str">
        <f t="shared" si="57"/>
        <v/>
      </c>
      <c r="AI77" s="99" t="str">
        <f t="shared" si="58"/>
        <v>Bezirksmeisterschaften 2017</v>
      </c>
      <c r="AJ77" s="158" t="str">
        <f t="shared" si="59"/>
        <v/>
      </c>
      <c r="AK77" s="158" t="str">
        <f t="shared" si="60"/>
        <v/>
      </c>
      <c r="AL77" s="158" t="str">
        <f t="shared" si="61"/>
        <v/>
      </c>
      <c r="AM77" s="158" t="str">
        <f t="shared" si="62"/>
        <v/>
      </c>
      <c r="AN77" s="158" t="str">
        <f t="shared" si="63"/>
        <v/>
      </c>
      <c r="AO77" s="158" t="str">
        <f t="shared" si="64"/>
        <v/>
      </c>
      <c r="AP77" s="150"/>
      <c r="AQ77" s="150"/>
      <c r="AS77" s="99">
        <f t="shared" si="65"/>
        <v>1</v>
      </c>
      <c r="AT77" s="99">
        <f t="shared" si="66"/>
        <v>1</v>
      </c>
      <c r="AU77" s="99">
        <f t="shared" si="67"/>
        <v>1</v>
      </c>
      <c r="AV77" s="99">
        <f t="shared" si="68"/>
        <v>1</v>
      </c>
      <c r="AW77" s="99">
        <f t="shared" si="69"/>
        <v>1</v>
      </c>
      <c r="AX77" s="99">
        <f t="shared" si="70"/>
        <v>1</v>
      </c>
      <c r="AY77" s="99">
        <f t="shared" si="71"/>
        <v>1</v>
      </c>
      <c r="AZ77" s="99">
        <f t="shared" si="72"/>
        <v>1</v>
      </c>
      <c r="BA77" s="99">
        <f t="shared" si="73"/>
        <v>1</v>
      </c>
      <c r="BB77" s="99">
        <f t="shared" si="74"/>
        <v>1</v>
      </c>
      <c r="BC77" s="99">
        <f t="shared" si="75"/>
        <v>1</v>
      </c>
      <c r="BD77" s="99">
        <f t="shared" si="76"/>
        <v>1</v>
      </c>
      <c r="BE77" s="99">
        <f t="shared" si="77"/>
        <v>1</v>
      </c>
      <c r="BF77" s="99">
        <f t="shared" si="78"/>
        <v>1</v>
      </c>
      <c r="BG77" s="99">
        <f t="shared" si="79"/>
        <v>1</v>
      </c>
    </row>
    <row r="78" spans="1:59" x14ac:dyDescent="0.2">
      <c r="A78" s="131" t="s">
        <v>82</v>
      </c>
      <c r="B78" s="102"/>
      <c r="C78" s="102"/>
      <c r="D78" s="113"/>
      <c r="E78" s="141" t="str">
        <f t="shared" si="80"/>
        <v>Weserbergland</v>
      </c>
      <c r="F78" s="12"/>
      <c r="G78" s="12"/>
      <c r="H78" s="12"/>
      <c r="I78" s="13"/>
      <c r="J78" s="166" t="s">
        <v>1050</v>
      </c>
      <c r="K78" s="12"/>
      <c r="L78" s="134"/>
      <c r="M78" s="14"/>
      <c r="N78" s="132" t="str">
        <f>IF(M78="","",Listen!$K$2)</f>
        <v/>
      </c>
      <c r="O78" s="14"/>
      <c r="P78" s="132" t="str">
        <f>IF(O78="","",Listen!$K$2)</f>
        <v/>
      </c>
      <c r="Q78" s="14"/>
      <c r="R78" s="132" t="str">
        <f>IF(Q78="","",Listen!$K$2)</f>
        <v/>
      </c>
      <c r="S78" s="14"/>
      <c r="T78" s="132" t="str">
        <f>IF(S78="","",Listen!$K$2)</f>
        <v/>
      </c>
      <c r="U78" s="14"/>
      <c r="V78" s="132" t="str">
        <f>IF(U78="","",Listen!$K$2)</f>
        <v/>
      </c>
      <c r="W78" s="14"/>
      <c r="X78" s="132" t="str">
        <f>IF(W78="","",Listen!$K$2)</f>
        <v/>
      </c>
      <c r="Y78" s="116" t="str">
        <f t="shared" si="49"/>
        <v/>
      </c>
      <c r="AA78" s="99" t="str">
        <f t="shared" si="50"/>
        <v/>
      </c>
      <c r="AB78" s="99" t="str">
        <f t="shared" si="51"/>
        <v/>
      </c>
      <c r="AC78" s="99" t="str">
        <f t="shared" si="52"/>
        <v/>
      </c>
      <c r="AD78" s="99" t="str">
        <f t="shared" si="53"/>
        <v>Weserbergland</v>
      </c>
      <c r="AE78" s="99" t="str">
        <f t="shared" si="54"/>
        <v/>
      </c>
      <c r="AF78" s="99" t="str">
        <f t="shared" si="55"/>
        <v/>
      </c>
      <c r="AG78" s="99" t="str">
        <f t="shared" si="56"/>
        <v/>
      </c>
      <c r="AH78" s="155" t="str">
        <f t="shared" si="57"/>
        <v/>
      </c>
      <c r="AI78" s="99" t="str">
        <f t="shared" si="58"/>
        <v>Bezirksmeisterschaften 2017</v>
      </c>
      <c r="AJ78" s="158" t="str">
        <f t="shared" si="59"/>
        <v/>
      </c>
      <c r="AK78" s="158" t="str">
        <f t="shared" si="60"/>
        <v/>
      </c>
      <c r="AL78" s="158" t="str">
        <f t="shared" si="61"/>
        <v/>
      </c>
      <c r="AM78" s="158" t="str">
        <f t="shared" si="62"/>
        <v/>
      </c>
      <c r="AN78" s="158" t="str">
        <f t="shared" si="63"/>
        <v/>
      </c>
      <c r="AO78" s="158" t="str">
        <f t="shared" si="64"/>
        <v/>
      </c>
      <c r="AP78" s="150"/>
      <c r="AQ78" s="150"/>
      <c r="AS78" s="99">
        <f t="shared" si="65"/>
        <v>1</v>
      </c>
      <c r="AT78" s="99">
        <f t="shared" si="66"/>
        <v>1</v>
      </c>
      <c r="AU78" s="99">
        <f t="shared" si="67"/>
        <v>1</v>
      </c>
      <c r="AV78" s="99">
        <f t="shared" si="68"/>
        <v>1</v>
      </c>
      <c r="AW78" s="99">
        <f t="shared" si="69"/>
        <v>1</v>
      </c>
      <c r="AX78" s="99">
        <f t="shared" si="70"/>
        <v>1</v>
      </c>
      <c r="AY78" s="99">
        <f t="shared" si="71"/>
        <v>1</v>
      </c>
      <c r="AZ78" s="99">
        <f t="shared" si="72"/>
        <v>1</v>
      </c>
      <c r="BA78" s="99">
        <f t="shared" si="73"/>
        <v>1</v>
      </c>
      <c r="BB78" s="99">
        <f t="shared" si="74"/>
        <v>1</v>
      </c>
      <c r="BC78" s="99">
        <f t="shared" si="75"/>
        <v>1</v>
      </c>
      <c r="BD78" s="99">
        <f t="shared" si="76"/>
        <v>1</v>
      </c>
      <c r="BE78" s="99">
        <f t="shared" si="77"/>
        <v>1</v>
      </c>
      <c r="BF78" s="99">
        <f t="shared" si="78"/>
        <v>1</v>
      </c>
      <c r="BG78" s="99">
        <f t="shared" si="79"/>
        <v>1</v>
      </c>
    </row>
    <row r="79" spans="1:59" x14ac:dyDescent="0.2">
      <c r="A79" s="131" t="s">
        <v>82</v>
      </c>
      <c r="B79" s="102"/>
      <c r="C79" s="102"/>
      <c r="D79" s="113"/>
      <c r="E79" s="141" t="str">
        <f t="shared" si="80"/>
        <v>Weserbergland</v>
      </c>
      <c r="F79" s="12"/>
      <c r="G79" s="12"/>
      <c r="H79" s="12"/>
      <c r="I79" s="13"/>
      <c r="J79" s="166" t="s">
        <v>1050</v>
      </c>
      <c r="K79" s="12"/>
      <c r="L79" s="134"/>
      <c r="M79" s="14"/>
      <c r="N79" s="132" t="str">
        <f>IF(M79="","",Listen!$K$2)</f>
        <v/>
      </c>
      <c r="O79" s="14"/>
      <c r="P79" s="132" t="str">
        <f>IF(O79="","",Listen!$K$2)</f>
        <v/>
      </c>
      <c r="Q79" s="14"/>
      <c r="R79" s="132" t="str">
        <f>IF(Q79="","",Listen!$K$2)</f>
        <v/>
      </c>
      <c r="S79" s="14"/>
      <c r="T79" s="132" t="str">
        <f>IF(S79="","",Listen!$K$2)</f>
        <v/>
      </c>
      <c r="U79" s="14"/>
      <c r="V79" s="132" t="str">
        <f>IF(U79="","",Listen!$K$2)</f>
        <v/>
      </c>
      <c r="W79" s="14"/>
      <c r="X79" s="132" t="str">
        <f>IF(W79="","",Listen!$K$2)</f>
        <v/>
      </c>
      <c r="Y79" s="116" t="str">
        <f t="shared" si="49"/>
        <v/>
      </c>
      <c r="AA79" s="99" t="str">
        <f t="shared" si="50"/>
        <v/>
      </c>
      <c r="AB79" s="99" t="str">
        <f t="shared" si="51"/>
        <v/>
      </c>
      <c r="AC79" s="99" t="str">
        <f t="shared" si="52"/>
        <v/>
      </c>
      <c r="AD79" s="99" t="str">
        <f t="shared" si="53"/>
        <v>Weserbergland</v>
      </c>
      <c r="AE79" s="99" t="str">
        <f t="shared" si="54"/>
        <v/>
      </c>
      <c r="AF79" s="99" t="str">
        <f t="shared" si="55"/>
        <v/>
      </c>
      <c r="AG79" s="99" t="str">
        <f t="shared" si="56"/>
        <v/>
      </c>
      <c r="AH79" s="155" t="str">
        <f t="shared" si="57"/>
        <v/>
      </c>
      <c r="AI79" s="99" t="str">
        <f t="shared" si="58"/>
        <v>Bezirksmeisterschaften 2017</v>
      </c>
      <c r="AJ79" s="158" t="str">
        <f t="shared" si="59"/>
        <v/>
      </c>
      <c r="AK79" s="158" t="str">
        <f t="shared" si="60"/>
        <v/>
      </c>
      <c r="AL79" s="158" t="str">
        <f t="shared" si="61"/>
        <v/>
      </c>
      <c r="AM79" s="158" t="str">
        <f t="shared" si="62"/>
        <v/>
      </c>
      <c r="AN79" s="158" t="str">
        <f t="shared" si="63"/>
        <v/>
      </c>
      <c r="AO79" s="158" t="str">
        <f t="shared" si="64"/>
        <v/>
      </c>
      <c r="AP79" s="150"/>
      <c r="AQ79" s="150"/>
      <c r="AS79" s="99">
        <f t="shared" si="65"/>
        <v>1</v>
      </c>
      <c r="AT79" s="99">
        <f t="shared" si="66"/>
        <v>1</v>
      </c>
      <c r="AU79" s="99">
        <f t="shared" si="67"/>
        <v>1</v>
      </c>
      <c r="AV79" s="99">
        <f t="shared" si="68"/>
        <v>1</v>
      </c>
      <c r="AW79" s="99">
        <f t="shared" si="69"/>
        <v>1</v>
      </c>
      <c r="AX79" s="99">
        <f t="shared" si="70"/>
        <v>1</v>
      </c>
      <c r="AY79" s="99">
        <f t="shared" si="71"/>
        <v>1</v>
      </c>
      <c r="AZ79" s="99">
        <f t="shared" si="72"/>
        <v>1</v>
      </c>
      <c r="BA79" s="99">
        <f t="shared" si="73"/>
        <v>1</v>
      </c>
      <c r="BB79" s="99">
        <f t="shared" si="74"/>
        <v>1</v>
      </c>
      <c r="BC79" s="99">
        <f t="shared" si="75"/>
        <v>1</v>
      </c>
      <c r="BD79" s="99">
        <f t="shared" si="76"/>
        <v>1</v>
      </c>
      <c r="BE79" s="99">
        <f t="shared" si="77"/>
        <v>1</v>
      </c>
      <c r="BF79" s="99">
        <f t="shared" si="78"/>
        <v>1</v>
      </c>
      <c r="BG79" s="99">
        <f t="shared" si="79"/>
        <v>1</v>
      </c>
    </row>
    <row r="80" spans="1:59" x14ac:dyDescent="0.2">
      <c r="A80" s="131" t="s">
        <v>82</v>
      </c>
      <c r="B80" s="102"/>
      <c r="C80" s="102"/>
      <c r="D80" s="113"/>
      <c r="E80" s="141" t="str">
        <f t="shared" si="80"/>
        <v>Weserbergland</v>
      </c>
      <c r="F80" s="12"/>
      <c r="G80" s="12"/>
      <c r="H80" s="12"/>
      <c r="I80" s="13"/>
      <c r="J80" s="166" t="s">
        <v>1050</v>
      </c>
      <c r="K80" s="12"/>
      <c r="L80" s="134"/>
      <c r="M80" s="14"/>
      <c r="N80" s="132" t="str">
        <f>IF(M80="","",Listen!$K$2)</f>
        <v/>
      </c>
      <c r="O80" s="14"/>
      <c r="P80" s="132" t="str">
        <f>IF(O80="","",Listen!$K$2)</f>
        <v/>
      </c>
      <c r="Q80" s="14"/>
      <c r="R80" s="132" t="str">
        <f>IF(Q80="","",Listen!$K$2)</f>
        <v/>
      </c>
      <c r="S80" s="14"/>
      <c r="T80" s="132" t="str">
        <f>IF(S80="","",Listen!$K$2)</f>
        <v/>
      </c>
      <c r="U80" s="14"/>
      <c r="V80" s="132" t="str">
        <f>IF(U80="","",Listen!$K$2)</f>
        <v/>
      </c>
      <c r="W80" s="14"/>
      <c r="X80" s="132" t="str">
        <f>IF(W80="","",Listen!$K$2)</f>
        <v/>
      </c>
      <c r="Y80" s="116" t="str">
        <f t="shared" si="49"/>
        <v/>
      </c>
      <c r="AA80" s="99" t="str">
        <f t="shared" si="50"/>
        <v/>
      </c>
      <c r="AB80" s="99" t="str">
        <f t="shared" si="51"/>
        <v/>
      </c>
      <c r="AC80" s="99" t="str">
        <f t="shared" si="52"/>
        <v/>
      </c>
      <c r="AD80" s="99" t="str">
        <f t="shared" si="53"/>
        <v>Weserbergland</v>
      </c>
      <c r="AE80" s="99" t="str">
        <f t="shared" si="54"/>
        <v/>
      </c>
      <c r="AF80" s="99" t="str">
        <f t="shared" si="55"/>
        <v/>
      </c>
      <c r="AG80" s="99" t="str">
        <f t="shared" si="56"/>
        <v/>
      </c>
      <c r="AH80" s="155" t="str">
        <f t="shared" si="57"/>
        <v/>
      </c>
      <c r="AI80" s="99" t="str">
        <f t="shared" si="58"/>
        <v>Bezirksmeisterschaften 2017</v>
      </c>
      <c r="AJ80" s="158" t="str">
        <f t="shared" si="59"/>
        <v/>
      </c>
      <c r="AK80" s="158" t="str">
        <f t="shared" si="60"/>
        <v/>
      </c>
      <c r="AL80" s="158" t="str">
        <f t="shared" si="61"/>
        <v/>
      </c>
      <c r="AM80" s="158" t="str">
        <f t="shared" si="62"/>
        <v/>
      </c>
      <c r="AN80" s="158" t="str">
        <f t="shared" si="63"/>
        <v/>
      </c>
      <c r="AO80" s="158" t="str">
        <f t="shared" si="64"/>
        <v/>
      </c>
      <c r="AP80" s="150"/>
      <c r="AQ80" s="150"/>
      <c r="AS80" s="99">
        <f t="shared" si="65"/>
        <v>1</v>
      </c>
      <c r="AT80" s="99">
        <f t="shared" si="66"/>
        <v>1</v>
      </c>
      <c r="AU80" s="99">
        <f t="shared" si="67"/>
        <v>1</v>
      </c>
      <c r="AV80" s="99">
        <f t="shared" si="68"/>
        <v>1</v>
      </c>
      <c r="AW80" s="99">
        <f t="shared" si="69"/>
        <v>1</v>
      </c>
      <c r="AX80" s="99">
        <f t="shared" si="70"/>
        <v>1</v>
      </c>
      <c r="AY80" s="99">
        <f t="shared" si="71"/>
        <v>1</v>
      </c>
      <c r="AZ80" s="99">
        <f t="shared" si="72"/>
        <v>1</v>
      </c>
      <c r="BA80" s="99">
        <f t="shared" si="73"/>
        <v>1</v>
      </c>
      <c r="BB80" s="99">
        <f t="shared" si="74"/>
        <v>1</v>
      </c>
      <c r="BC80" s="99">
        <f t="shared" si="75"/>
        <v>1</v>
      </c>
      <c r="BD80" s="99">
        <f t="shared" si="76"/>
        <v>1</v>
      </c>
      <c r="BE80" s="99">
        <f t="shared" si="77"/>
        <v>1</v>
      </c>
      <c r="BF80" s="99">
        <f t="shared" si="78"/>
        <v>1</v>
      </c>
      <c r="BG80" s="99">
        <f t="shared" si="79"/>
        <v>1</v>
      </c>
    </row>
    <row r="81" spans="1:59" x14ac:dyDescent="0.2">
      <c r="A81" s="131" t="s">
        <v>82</v>
      </c>
      <c r="B81" s="102"/>
      <c r="C81" s="102"/>
      <c r="D81" s="113"/>
      <c r="E81" s="141" t="str">
        <f t="shared" si="80"/>
        <v>Weserbergland</v>
      </c>
      <c r="F81" s="12"/>
      <c r="G81" s="12"/>
      <c r="H81" s="12"/>
      <c r="I81" s="13"/>
      <c r="J81" s="166" t="s">
        <v>1050</v>
      </c>
      <c r="K81" s="12"/>
      <c r="L81" s="134"/>
      <c r="M81" s="14"/>
      <c r="N81" s="132" t="str">
        <f>IF(M81="","",Listen!$K$2)</f>
        <v/>
      </c>
      <c r="O81" s="14"/>
      <c r="P81" s="132" t="str">
        <f>IF(O81="","",Listen!$K$2)</f>
        <v/>
      </c>
      <c r="Q81" s="14"/>
      <c r="R81" s="132" t="str">
        <f>IF(Q81="","",Listen!$K$2)</f>
        <v/>
      </c>
      <c r="S81" s="14"/>
      <c r="T81" s="132" t="str">
        <f>IF(S81="","",Listen!$K$2)</f>
        <v/>
      </c>
      <c r="U81" s="14"/>
      <c r="V81" s="132" t="str">
        <f>IF(U81="","",Listen!$K$2)</f>
        <v/>
      </c>
      <c r="W81" s="14"/>
      <c r="X81" s="132" t="str">
        <f>IF(W81="","",Listen!$K$2)</f>
        <v/>
      </c>
      <c r="Y81" s="116" t="str">
        <f t="shared" si="49"/>
        <v/>
      </c>
      <c r="AA81" s="99" t="str">
        <f t="shared" si="50"/>
        <v/>
      </c>
      <c r="AB81" s="99" t="str">
        <f t="shared" si="51"/>
        <v/>
      </c>
      <c r="AC81" s="99" t="str">
        <f t="shared" si="52"/>
        <v/>
      </c>
      <c r="AD81" s="99" t="str">
        <f t="shared" si="53"/>
        <v>Weserbergland</v>
      </c>
      <c r="AE81" s="99" t="str">
        <f t="shared" si="54"/>
        <v/>
      </c>
      <c r="AF81" s="99" t="str">
        <f t="shared" si="55"/>
        <v/>
      </c>
      <c r="AG81" s="99" t="str">
        <f t="shared" si="56"/>
        <v/>
      </c>
      <c r="AH81" s="155" t="str">
        <f t="shared" si="57"/>
        <v/>
      </c>
      <c r="AI81" s="99" t="str">
        <f t="shared" si="58"/>
        <v>Bezirksmeisterschaften 2017</v>
      </c>
      <c r="AJ81" s="158" t="str">
        <f t="shared" si="59"/>
        <v/>
      </c>
      <c r="AK81" s="158" t="str">
        <f t="shared" si="60"/>
        <v/>
      </c>
      <c r="AL81" s="158" t="str">
        <f t="shared" si="61"/>
        <v/>
      </c>
      <c r="AM81" s="158" t="str">
        <f t="shared" si="62"/>
        <v/>
      </c>
      <c r="AN81" s="158" t="str">
        <f t="shared" si="63"/>
        <v/>
      </c>
      <c r="AO81" s="158" t="str">
        <f t="shared" si="64"/>
        <v/>
      </c>
      <c r="AP81" s="150"/>
      <c r="AQ81" s="150"/>
      <c r="AS81" s="99">
        <f t="shared" si="65"/>
        <v>1</v>
      </c>
      <c r="AT81" s="99">
        <f t="shared" si="66"/>
        <v>1</v>
      </c>
      <c r="AU81" s="99">
        <f t="shared" si="67"/>
        <v>1</v>
      </c>
      <c r="AV81" s="99">
        <f t="shared" si="68"/>
        <v>1</v>
      </c>
      <c r="AW81" s="99">
        <f t="shared" si="69"/>
        <v>1</v>
      </c>
      <c r="AX81" s="99">
        <f t="shared" si="70"/>
        <v>1</v>
      </c>
      <c r="AY81" s="99">
        <f t="shared" si="71"/>
        <v>1</v>
      </c>
      <c r="AZ81" s="99">
        <f t="shared" si="72"/>
        <v>1</v>
      </c>
      <c r="BA81" s="99">
        <f t="shared" si="73"/>
        <v>1</v>
      </c>
      <c r="BB81" s="99">
        <f t="shared" si="74"/>
        <v>1</v>
      </c>
      <c r="BC81" s="99">
        <f t="shared" si="75"/>
        <v>1</v>
      </c>
      <c r="BD81" s="99">
        <f t="shared" si="76"/>
        <v>1</v>
      </c>
      <c r="BE81" s="99">
        <f t="shared" si="77"/>
        <v>1</v>
      </c>
      <c r="BF81" s="99">
        <f t="shared" si="78"/>
        <v>1</v>
      </c>
      <c r="BG81" s="99">
        <f t="shared" si="79"/>
        <v>1</v>
      </c>
    </row>
    <row r="82" spans="1:59" x14ac:dyDescent="0.2">
      <c r="A82" s="131" t="s">
        <v>82</v>
      </c>
      <c r="B82" s="102"/>
      <c r="C82" s="102"/>
      <c r="D82" s="113"/>
      <c r="E82" s="141" t="str">
        <f t="shared" si="80"/>
        <v>Weserbergland</v>
      </c>
      <c r="F82" s="12"/>
      <c r="G82" s="12"/>
      <c r="H82" s="12"/>
      <c r="I82" s="13"/>
      <c r="J82" s="166" t="s">
        <v>1050</v>
      </c>
      <c r="K82" s="12"/>
      <c r="L82" s="134"/>
      <c r="M82" s="14"/>
      <c r="N82" s="132" t="str">
        <f>IF(M82="","",Listen!$K$2)</f>
        <v/>
      </c>
      <c r="O82" s="14"/>
      <c r="P82" s="132" t="str">
        <f>IF(O82="","",Listen!$K$2)</f>
        <v/>
      </c>
      <c r="Q82" s="14"/>
      <c r="R82" s="132" t="str">
        <f>IF(Q82="","",Listen!$K$2)</f>
        <v/>
      </c>
      <c r="S82" s="14"/>
      <c r="T82" s="132" t="str">
        <f>IF(S82="","",Listen!$K$2)</f>
        <v/>
      </c>
      <c r="U82" s="14"/>
      <c r="V82" s="132" t="str">
        <f>IF(U82="","",Listen!$K$2)</f>
        <v/>
      </c>
      <c r="W82" s="14"/>
      <c r="X82" s="132" t="str">
        <f>IF(W82="","",Listen!$K$2)</f>
        <v/>
      </c>
      <c r="Y82" s="116" t="str">
        <f t="shared" si="49"/>
        <v/>
      </c>
      <c r="AA82" s="99" t="str">
        <f t="shared" si="50"/>
        <v/>
      </c>
      <c r="AB82" s="99" t="str">
        <f t="shared" si="51"/>
        <v/>
      </c>
      <c r="AC82" s="99" t="str">
        <f t="shared" si="52"/>
        <v/>
      </c>
      <c r="AD82" s="99" t="str">
        <f t="shared" si="53"/>
        <v>Weserbergland</v>
      </c>
      <c r="AE82" s="99" t="str">
        <f t="shared" si="54"/>
        <v/>
      </c>
      <c r="AF82" s="99" t="str">
        <f t="shared" si="55"/>
        <v/>
      </c>
      <c r="AG82" s="99" t="str">
        <f t="shared" si="56"/>
        <v/>
      </c>
      <c r="AH82" s="155" t="str">
        <f t="shared" si="57"/>
        <v/>
      </c>
      <c r="AI82" s="99" t="str">
        <f t="shared" si="58"/>
        <v>Bezirksmeisterschaften 2017</v>
      </c>
      <c r="AJ82" s="158" t="str">
        <f t="shared" si="59"/>
        <v/>
      </c>
      <c r="AK82" s="158" t="str">
        <f t="shared" si="60"/>
        <v/>
      </c>
      <c r="AL82" s="158" t="str">
        <f t="shared" si="61"/>
        <v/>
      </c>
      <c r="AM82" s="158" t="str">
        <f t="shared" si="62"/>
        <v/>
      </c>
      <c r="AN82" s="158" t="str">
        <f t="shared" si="63"/>
        <v/>
      </c>
      <c r="AO82" s="158" t="str">
        <f t="shared" si="64"/>
        <v/>
      </c>
      <c r="AP82" s="150"/>
      <c r="AQ82" s="150"/>
      <c r="AS82" s="99">
        <f t="shared" si="65"/>
        <v>1</v>
      </c>
      <c r="AT82" s="99">
        <f t="shared" si="66"/>
        <v>1</v>
      </c>
      <c r="AU82" s="99">
        <f t="shared" si="67"/>
        <v>1</v>
      </c>
      <c r="AV82" s="99">
        <f t="shared" si="68"/>
        <v>1</v>
      </c>
      <c r="AW82" s="99">
        <f t="shared" si="69"/>
        <v>1</v>
      </c>
      <c r="AX82" s="99">
        <f t="shared" si="70"/>
        <v>1</v>
      </c>
      <c r="AY82" s="99">
        <f t="shared" si="71"/>
        <v>1</v>
      </c>
      <c r="AZ82" s="99">
        <f t="shared" si="72"/>
        <v>1</v>
      </c>
      <c r="BA82" s="99">
        <f t="shared" si="73"/>
        <v>1</v>
      </c>
      <c r="BB82" s="99">
        <f t="shared" si="74"/>
        <v>1</v>
      </c>
      <c r="BC82" s="99">
        <f t="shared" si="75"/>
        <v>1</v>
      </c>
      <c r="BD82" s="99">
        <f t="shared" si="76"/>
        <v>1</v>
      </c>
      <c r="BE82" s="99">
        <f t="shared" si="77"/>
        <v>1</v>
      </c>
      <c r="BF82" s="99">
        <f t="shared" si="78"/>
        <v>1</v>
      </c>
      <c r="BG82" s="99">
        <f t="shared" si="79"/>
        <v>1</v>
      </c>
    </row>
    <row r="83" spans="1:59" x14ac:dyDescent="0.2">
      <c r="A83" s="131" t="s">
        <v>82</v>
      </c>
      <c r="B83" s="102"/>
      <c r="C83" s="102"/>
      <c r="D83" s="113"/>
      <c r="E83" s="141" t="str">
        <f t="shared" si="80"/>
        <v>Weserbergland</v>
      </c>
      <c r="F83" s="12"/>
      <c r="G83" s="12"/>
      <c r="H83" s="12"/>
      <c r="I83" s="13"/>
      <c r="J83" s="166" t="s">
        <v>1050</v>
      </c>
      <c r="K83" s="12"/>
      <c r="L83" s="134"/>
      <c r="M83" s="14"/>
      <c r="N83" s="132" t="str">
        <f>IF(M83="","",Listen!$K$2)</f>
        <v/>
      </c>
      <c r="O83" s="14"/>
      <c r="P83" s="132" t="str">
        <f>IF(O83="","",Listen!$K$2)</f>
        <v/>
      </c>
      <c r="Q83" s="14"/>
      <c r="R83" s="132" t="str">
        <f>IF(Q83="","",Listen!$K$2)</f>
        <v/>
      </c>
      <c r="S83" s="14"/>
      <c r="T83" s="132" t="str">
        <f>IF(S83="","",Listen!$K$2)</f>
        <v/>
      </c>
      <c r="U83" s="14"/>
      <c r="V83" s="132" t="str">
        <f>IF(U83="","",Listen!$K$2)</f>
        <v/>
      </c>
      <c r="W83" s="14"/>
      <c r="X83" s="132" t="str">
        <f>IF(W83="","",Listen!$K$2)</f>
        <v/>
      </c>
      <c r="Y83" s="116" t="str">
        <f t="shared" si="49"/>
        <v/>
      </c>
      <c r="AA83" s="99" t="str">
        <f t="shared" si="50"/>
        <v/>
      </c>
      <c r="AB83" s="99" t="str">
        <f t="shared" si="51"/>
        <v/>
      </c>
      <c r="AC83" s="99" t="str">
        <f t="shared" si="52"/>
        <v/>
      </c>
      <c r="AD83" s="99" t="str">
        <f t="shared" si="53"/>
        <v>Weserbergland</v>
      </c>
      <c r="AE83" s="99" t="str">
        <f t="shared" si="54"/>
        <v/>
      </c>
      <c r="AF83" s="99" t="str">
        <f t="shared" si="55"/>
        <v/>
      </c>
      <c r="AG83" s="99" t="str">
        <f t="shared" si="56"/>
        <v/>
      </c>
      <c r="AH83" s="155" t="str">
        <f t="shared" si="57"/>
        <v/>
      </c>
      <c r="AI83" s="99" t="str">
        <f t="shared" si="58"/>
        <v>Bezirksmeisterschaften 2017</v>
      </c>
      <c r="AJ83" s="158" t="str">
        <f t="shared" si="59"/>
        <v/>
      </c>
      <c r="AK83" s="158" t="str">
        <f t="shared" si="60"/>
        <v/>
      </c>
      <c r="AL83" s="158" t="str">
        <f t="shared" si="61"/>
        <v/>
      </c>
      <c r="AM83" s="158" t="str">
        <f t="shared" si="62"/>
        <v/>
      </c>
      <c r="AN83" s="158" t="str">
        <f t="shared" si="63"/>
        <v/>
      </c>
      <c r="AO83" s="158" t="str">
        <f t="shared" si="64"/>
        <v/>
      </c>
      <c r="AP83" s="150"/>
      <c r="AQ83" s="150"/>
      <c r="AS83" s="99">
        <f t="shared" si="65"/>
        <v>1</v>
      </c>
      <c r="AT83" s="99">
        <f t="shared" si="66"/>
        <v>1</v>
      </c>
      <c r="AU83" s="99">
        <f t="shared" si="67"/>
        <v>1</v>
      </c>
      <c r="AV83" s="99">
        <f t="shared" si="68"/>
        <v>1</v>
      </c>
      <c r="AW83" s="99">
        <f t="shared" si="69"/>
        <v>1</v>
      </c>
      <c r="AX83" s="99">
        <f t="shared" si="70"/>
        <v>1</v>
      </c>
      <c r="AY83" s="99">
        <f t="shared" si="71"/>
        <v>1</v>
      </c>
      <c r="AZ83" s="99">
        <f t="shared" si="72"/>
        <v>1</v>
      </c>
      <c r="BA83" s="99">
        <f t="shared" si="73"/>
        <v>1</v>
      </c>
      <c r="BB83" s="99">
        <f t="shared" si="74"/>
        <v>1</v>
      </c>
      <c r="BC83" s="99">
        <f t="shared" si="75"/>
        <v>1</v>
      </c>
      <c r="BD83" s="99">
        <f t="shared" si="76"/>
        <v>1</v>
      </c>
      <c r="BE83" s="99">
        <f t="shared" si="77"/>
        <v>1</v>
      </c>
      <c r="BF83" s="99">
        <f t="shared" si="78"/>
        <v>1</v>
      </c>
      <c r="BG83" s="99">
        <f t="shared" si="79"/>
        <v>1</v>
      </c>
    </row>
    <row r="84" spans="1:59" x14ac:dyDescent="0.2">
      <c r="A84" s="131" t="s">
        <v>82</v>
      </c>
      <c r="B84" s="102"/>
      <c r="C84" s="102"/>
      <c r="D84" s="113"/>
      <c r="E84" s="141" t="str">
        <f t="shared" si="80"/>
        <v>Weserbergland</v>
      </c>
      <c r="F84" s="12"/>
      <c r="G84" s="12"/>
      <c r="H84" s="12"/>
      <c r="I84" s="13"/>
      <c r="J84" s="166" t="s">
        <v>1050</v>
      </c>
      <c r="K84" s="12"/>
      <c r="L84" s="134"/>
      <c r="M84" s="14"/>
      <c r="N84" s="132" t="str">
        <f>IF(M84="","",Listen!$K$2)</f>
        <v/>
      </c>
      <c r="O84" s="14"/>
      <c r="P84" s="132" t="str">
        <f>IF(O84="","",Listen!$K$2)</f>
        <v/>
      </c>
      <c r="Q84" s="14"/>
      <c r="R84" s="132" t="str">
        <f>IF(Q84="","",Listen!$K$2)</f>
        <v/>
      </c>
      <c r="S84" s="14"/>
      <c r="T84" s="132" t="str">
        <f>IF(S84="","",Listen!$K$2)</f>
        <v/>
      </c>
      <c r="U84" s="14"/>
      <c r="V84" s="132" t="str">
        <f>IF(U84="","",Listen!$K$2)</f>
        <v/>
      </c>
      <c r="W84" s="14"/>
      <c r="X84" s="132" t="str">
        <f>IF(W84="","",Listen!$K$2)</f>
        <v/>
      </c>
      <c r="Y84" s="116" t="str">
        <f t="shared" si="49"/>
        <v/>
      </c>
      <c r="AA84" s="99" t="str">
        <f t="shared" si="50"/>
        <v/>
      </c>
      <c r="AB84" s="99" t="str">
        <f t="shared" si="51"/>
        <v/>
      </c>
      <c r="AC84" s="99" t="str">
        <f t="shared" si="52"/>
        <v/>
      </c>
      <c r="AD84" s="99" t="str">
        <f t="shared" si="53"/>
        <v>Weserbergland</v>
      </c>
      <c r="AE84" s="99" t="str">
        <f t="shared" si="54"/>
        <v/>
      </c>
      <c r="AF84" s="99" t="str">
        <f t="shared" si="55"/>
        <v/>
      </c>
      <c r="AG84" s="99" t="str">
        <f t="shared" si="56"/>
        <v/>
      </c>
      <c r="AH84" s="155" t="str">
        <f t="shared" si="57"/>
        <v/>
      </c>
      <c r="AI84" s="99" t="str">
        <f t="shared" si="58"/>
        <v>Bezirksmeisterschaften 2017</v>
      </c>
      <c r="AJ84" s="158" t="str">
        <f t="shared" si="59"/>
        <v/>
      </c>
      <c r="AK84" s="158" t="str">
        <f t="shared" si="60"/>
        <v/>
      </c>
      <c r="AL84" s="158" t="str">
        <f t="shared" si="61"/>
        <v/>
      </c>
      <c r="AM84" s="158" t="str">
        <f t="shared" si="62"/>
        <v/>
      </c>
      <c r="AN84" s="158" t="str">
        <f t="shared" si="63"/>
        <v/>
      </c>
      <c r="AO84" s="158" t="str">
        <f t="shared" si="64"/>
        <v/>
      </c>
      <c r="AP84" s="150"/>
      <c r="AQ84" s="150"/>
      <c r="AS84" s="99">
        <f t="shared" si="65"/>
        <v>1</v>
      </c>
      <c r="AT84" s="99">
        <f t="shared" si="66"/>
        <v>1</v>
      </c>
      <c r="AU84" s="99">
        <f t="shared" si="67"/>
        <v>1</v>
      </c>
      <c r="AV84" s="99">
        <f t="shared" si="68"/>
        <v>1</v>
      </c>
      <c r="AW84" s="99">
        <f t="shared" si="69"/>
        <v>1</v>
      </c>
      <c r="AX84" s="99">
        <f t="shared" si="70"/>
        <v>1</v>
      </c>
      <c r="AY84" s="99">
        <f t="shared" si="71"/>
        <v>1</v>
      </c>
      <c r="AZ84" s="99">
        <f t="shared" si="72"/>
        <v>1</v>
      </c>
      <c r="BA84" s="99">
        <f t="shared" si="73"/>
        <v>1</v>
      </c>
      <c r="BB84" s="99">
        <f t="shared" si="74"/>
        <v>1</v>
      </c>
      <c r="BC84" s="99">
        <f t="shared" si="75"/>
        <v>1</v>
      </c>
      <c r="BD84" s="99">
        <f t="shared" si="76"/>
        <v>1</v>
      </c>
      <c r="BE84" s="99">
        <f t="shared" si="77"/>
        <v>1</v>
      </c>
      <c r="BF84" s="99">
        <f t="shared" si="78"/>
        <v>1</v>
      </c>
      <c r="BG84" s="99">
        <f t="shared" si="79"/>
        <v>1</v>
      </c>
    </row>
    <row r="85" spans="1:59" x14ac:dyDescent="0.2">
      <c r="A85" s="131" t="s">
        <v>82</v>
      </c>
      <c r="B85" s="102"/>
      <c r="C85" s="102"/>
      <c r="D85" s="113"/>
      <c r="E85" s="141" t="str">
        <f t="shared" si="80"/>
        <v>Weserbergland</v>
      </c>
      <c r="F85" s="12"/>
      <c r="G85" s="12"/>
      <c r="H85" s="12"/>
      <c r="I85" s="13"/>
      <c r="J85" s="166" t="s">
        <v>1050</v>
      </c>
      <c r="K85" s="12"/>
      <c r="L85" s="134"/>
      <c r="M85" s="14"/>
      <c r="N85" s="132" t="str">
        <f>IF(M85="","",Listen!$K$2)</f>
        <v/>
      </c>
      <c r="O85" s="14"/>
      <c r="P85" s="132" t="str">
        <f>IF(O85="","",Listen!$K$2)</f>
        <v/>
      </c>
      <c r="Q85" s="14"/>
      <c r="R85" s="132" t="str">
        <f>IF(Q85="","",Listen!$K$2)</f>
        <v/>
      </c>
      <c r="S85" s="14"/>
      <c r="T85" s="132" t="str">
        <f>IF(S85="","",Listen!$K$2)</f>
        <v/>
      </c>
      <c r="U85" s="14"/>
      <c r="V85" s="132" t="str">
        <f>IF(U85="","",Listen!$K$2)</f>
        <v/>
      </c>
      <c r="W85" s="14"/>
      <c r="X85" s="132" t="str">
        <f>IF(W85="","",Listen!$K$2)</f>
        <v/>
      </c>
      <c r="Y85" s="116" t="str">
        <f t="shared" si="49"/>
        <v/>
      </c>
      <c r="AA85" s="99" t="str">
        <f t="shared" si="50"/>
        <v/>
      </c>
      <c r="AB85" s="99" t="str">
        <f t="shared" si="51"/>
        <v/>
      </c>
      <c r="AC85" s="99" t="str">
        <f t="shared" si="52"/>
        <v/>
      </c>
      <c r="AD85" s="99" t="str">
        <f t="shared" si="53"/>
        <v>Weserbergland</v>
      </c>
      <c r="AE85" s="99" t="str">
        <f t="shared" si="54"/>
        <v/>
      </c>
      <c r="AF85" s="99" t="str">
        <f t="shared" si="55"/>
        <v/>
      </c>
      <c r="AG85" s="99" t="str">
        <f t="shared" si="56"/>
        <v/>
      </c>
      <c r="AH85" s="155" t="str">
        <f t="shared" si="57"/>
        <v/>
      </c>
      <c r="AI85" s="99" t="str">
        <f t="shared" si="58"/>
        <v>Bezirksmeisterschaften 2017</v>
      </c>
      <c r="AJ85" s="158" t="str">
        <f t="shared" si="59"/>
        <v/>
      </c>
      <c r="AK85" s="158" t="str">
        <f t="shared" si="60"/>
        <v/>
      </c>
      <c r="AL85" s="158" t="str">
        <f t="shared" si="61"/>
        <v/>
      </c>
      <c r="AM85" s="158" t="str">
        <f t="shared" si="62"/>
        <v/>
      </c>
      <c r="AN85" s="158" t="str">
        <f t="shared" si="63"/>
        <v/>
      </c>
      <c r="AO85" s="158" t="str">
        <f t="shared" si="64"/>
        <v/>
      </c>
      <c r="AP85" s="150"/>
      <c r="AQ85" s="150"/>
      <c r="AS85" s="99">
        <f t="shared" si="65"/>
        <v>1</v>
      </c>
      <c r="AT85" s="99">
        <f t="shared" si="66"/>
        <v>1</v>
      </c>
      <c r="AU85" s="99">
        <f t="shared" si="67"/>
        <v>1</v>
      </c>
      <c r="AV85" s="99">
        <f t="shared" si="68"/>
        <v>1</v>
      </c>
      <c r="AW85" s="99">
        <f t="shared" si="69"/>
        <v>1</v>
      </c>
      <c r="AX85" s="99">
        <f t="shared" si="70"/>
        <v>1</v>
      </c>
      <c r="AY85" s="99">
        <f t="shared" si="71"/>
        <v>1</v>
      </c>
      <c r="AZ85" s="99">
        <f t="shared" si="72"/>
        <v>1</v>
      </c>
      <c r="BA85" s="99">
        <f t="shared" si="73"/>
        <v>1</v>
      </c>
      <c r="BB85" s="99">
        <f t="shared" si="74"/>
        <v>1</v>
      </c>
      <c r="BC85" s="99">
        <f t="shared" si="75"/>
        <v>1</v>
      </c>
      <c r="BD85" s="99">
        <f t="shared" si="76"/>
        <v>1</v>
      </c>
      <c r="BE85" s="99">
        <f t="shared" si="77"/>
        <v>1</v>
      </c>
      <c r="BF85" s="99">
        <f t="shared" si="78"/>
        <v>1</v>
      </c>
      <c r="BG85" s="99">
        <f t="shared" si="79"/>
        <v>1</v>
      </c>
    </row>
    <row r="86" spans="1:59" x14ac:dyDescent="0.2">
      <c r="A86" s="131" t="s">
        <v>82</v>
      </c>
      <c r="B86" s="102"/>
      <c r="C86" s="102"/>
      <c r="D86" s="113"/>
      <c r="E86" s="141" t="str">
        <f t="shared" si="80"/>
        <v>Weserbergland</v>
      </c>
      <c r="F86" s="12"/>
      <c r="G86" s="12"/>
      <c r="H86" s="12"/>
      <c r="I86" s="13"/>
      <c r="J86" s="166" t="s">
        <v>1050</v>
      </c>
      <c r="K86" s="12"/>
      <c r="L86" s="134"/>
      <c r="M86" s="14"/>
      <c r="N86" s="132" t="str">
        <f>IF(M86="","",Listen!$K$2)</f>
        <v/>
      </c>
      <c r="O86" s="14"/>
      <c r="P86" s="132" t="str">
        <f>IF(O86="","",Listen!$K$2)</f>
        <v/>
      </c>
      <c r="Q86" s="14"/>
      <c r="R86" s="132" t="str">
        <f>IF(Q86="","",Listen!$K$2)</f>
        <v/>
      </c>
      <c r="S86" s="14"/>
      <c r="T86" s="132" t="str">
        <f>IF(S86="","",Listen!$K$2)</f>
        <v/>
      </c>
      <c r="U86" s="14"/>
      <c r="V86" s="132" t="str">
        <f>IF(U86="","",Listen!$K$2)</f>
        <v/>
      </c>
      <c r="W86" s="14"/>
      <c r="X86" s="132" t="str">
        <f>IF(W86="","",Listen!$K$2)</f>
        <v/>
      </c>
      <c r="Y86" s="116" t="str">
        <f t="shared" si="49"/>
        <v/>
      </c>
      <c r="AA86" s="99" t="str">
        <f t="shared" si="50"/>
        <v/>
      </c>
      <c r="AB86" s="99" t="str">
        <f t="shared" si="51"/>
        <v/>
      </c>
      <c r="AC86" s="99" t="str">
        <f t="shared" si="52"/>
        <v/>
      </c>
      <c r="AD86" s="99" t="str">
        <f t="shared" si="53"/>
        <v>Weserbergland</v>
      </c>
      <c r="AE86" s="99" t="str">
        <f t="shared" si="54"/>
        <v/>
      </c>
      <c r="AF86" s="99" t="str">
        <f t="shared" si="55"/>
        <v/>
      </c>
      <c r="AG86" s="99" t="str">
        <f t="shared" si="56"/>
        <v/>
      </c>
      <c r="AH86" s="155" t="str">
        <f t="shared" si="57"/>
        <v/>
      </c>
      <c r="AI86" s="99" t="str">
        <f t="shared" si="58"/>
        <v>Bezirksmeisterschaften 2017</v>
      </c>
      <c r="AJ86" s="158" t="str">
        <f t="shared" si="59"/>
        <v/>
      </c>
      <c r="AK86" s="158" t="str">
        <f t="shared" si="60"/>
        <v/>
      </c>
      <c r="AL86" s="158" t="str">
        <f t="shared" si="61"/>
        <v/>
      </c>
      <c r="AM86" s="158" t="str">
        <f t="shared" si="62"/>
        <v/>
      </c>
      <c r="AN86" s="158" t="str">
        <f t="shared" si="63"/>
        <v/>
      </c>
      <c r="AO86" s="158" t="str">
        <f t="shared" si="64"/>
        <v/>
      </c>
      <c r="AP86" s="150"/>
      <c r="AQ86" s="150"/>
      <c r="AS86" s="99">
        <f t="shared" si="65"/>
        <v>1</v>
      </c>
      <c r="AT86" s="99">
        <f t="shared" si="66"/>
        <v>1</v>
      </c>
      <c r="AU86" s="99">
        <f t="shared" si="67"/>
        <v>1</v>
      </c>
      <c r="AV86" s="99">
        <f t="shared" si="68"/>
        <v>1</v>
      </c>
      <c r="AW86" s="99">
        <f t="shared" si="69"/>
        <v>1</v>
      </c>
      <c r="AX86" s="99">
        <f t="shared" si="70"/>
        <v>1</v>
      </c>
      <c r="AY86" s="99">
        <f t="shared" si="71"/>
        <v>1</v>
      </c>
      <c r="AZ86" s="99">
        <f t="shared" si="72"/>
        <v>1</v>
      </c>
      <c r="BA86" s="99">
        <f t="shared" si="73"/>
        <v>1</v>
      </c>
      <c r="BB86" s="99">
        <f t="shared" si="74"/>
        <v>1</v>
      </c>
      <c r="BC86" s="99">
        <f t="shared" si="75"/>
        <v>1</v>
      </c>
      <c r="BD86" s="99">
        <f t="shared" si="76"/>
        <v>1</v>
      </c>
      <c r="BE86" s="99">
        <f t="shared" si="77"/>
        <v>1</v>
      </c>
      <c r="BF86" s="99">
        <f t="shared" si="78"/>
        <v>1</v>
      </c>
      <c r="BG86" s="99">
        <f t="shared" si="79"/>
        <v>1</v>
      </c>
    </row>
    <row r="87" spans="1:59" x14ac:dyDescent="0.2">
      <c r="A87" s="131" t="s">
        <v>82</v>
      </c>
      <c r="B87" s="102"/>
      <c r="C87" s="102"/>
      <c r="D87" s="113"/>
      <c r="E87" s="141" t="str">
        <f t="shared" si="80"/>
        <v>Weserbergland</v>
      </c>
      <c r="F87" s="12"/>
      <c r="G87" s="12"/>
      <c r="H87" s="12"/>
      <c r="I87" s="13"/>
      <c r="J87" s="166" t="s">
        <v>1050</v>
      </c>
      <c r="K87" s="12"/>
      <c r="L87" s="134"/>
      <c r="M87" s="14"/>
      <c r="N87" s="132" t="str">
        <f>IF(M87="","",Listen!$K$2)</f>
        <v/>
      </c>
      <c r="O87" s="14"/>
      <c r="P87" s="132" t="str">
        <f>IF(O87="","",Listen!$K$2)</f>
        <v/>
      </c>
      <c r="Q87" s="14"/>
      <c r="R87" s="132" t="str">
        <f>IF(Q87="","",Listen!$K$2)</f>
        <v/>
      </c>
      <c r="S87" s="14"/>
      <c r="T87" s="132" t="str">
        <f>IF(S87="","",Listen!$K$2)</f>
        <v/>
      </c>
      <c r="U87" s="14"/>
      <c r="V87" s="132" t="str">
        <f>IF(U87="","",Listen!$K$2)</f>
        <v/>
      </c>
      <c r="W87" s="14"/>
      <c r="X87" s="132" t="str">
        <f>IF(W87="","",Listen!$K$2)</f>
        <v/>
      </c>
      <c r="Y87" s="116" t="str">
        <f t="shared" si="49"/>
        <v/>
      </c>
      <c r="AA87" s="99" t="str">
        <f t="shared" si="50"/>
        <v/>
      </c>
      <c r="AB87" s="99" t="str">
        <f t="shared" si="51"/>
        <v/>
      </c>
      <c r="AC87" s="99" t="str">
        <f t="shared" si="52"/>
        <v/>
      </c>
      <c r="AD87" s="99" t="str">
        <f t="shared" si="53"/>
        <v>Weserbergland</v>
      </c>
      <c r="AE87" s="99" t="str">
        <f t="shared" si="54"/>
        <v/>
      </c>
      <c r="AF87" s="99" t="str">
        <f t="shared" si="55"/>
        <v/>
      </c>
      <c r="AG87" s="99" t="str">
        <f t="shared" si="56"/>
        <v/>
      </c>
      <c r="AH87" s="155" t="str">
        <f t="shared" si="57"/>
        <v/>
      </c>
      <c r="AI87" s="99" t="str">
        <f t="shared" si="58"/>
        <v>Bezirksmeisterschaften 2017</v>
      </c>
      <c r="AJ87" s="158" t="str">
        <f t="shared" si="59"/>
        <v/>
      </c>
      <c r="AK87" s="158" t="str">
        <f t="shared" si="60"/>
        <v/>
      </c>
      <c r="AL87" s="158" t="str">
        <f t="shared" si="61"/>
        <v/>
      </c>
      <c r="AM87" s="158" t="str">
        <f t="shared" si="62"/>
        <v/>
      </c>
      <c r="AN87" s="158" t="str">
        <f t="shared" si="63"/>
        <v/>
      </c>
      <c r="AO87" s="158" t="str">
        <f t="shared" si="64"/>
        <v/>
      </c>
      <c r="AP87" s="150"/>
      <c r="AQ87" s="150"/>
      <c r="AS87" s="99">
        <f t="shared" si="65"/>
        <v>1</v>
      </c>
      <c r="AT87" s="99">
        <f t="shared" si="66"/>
        <v>1</v>
      </c>
      <c r="AU87" s="99">
        <f t="shared" si="67"/>
        <v>1</v>
      </c>
      <c r="AV87" s="99">
        <f t="shared" si="68"/>
        <v>1</v>
      </c>
      <c r="AW87" s="99">
        <f t="shared" si="69"/>
        <v>1</v>
      </c>
      <c r="AX87" s="99">
        <f t="shared" si="70"/>
        <v>1</v>
      </c>
      <c r="AY87" s="99">
        <f t="shared" si="71"/>
        <v>1</v>
      </c>
      <c r="AZ87" s="99">
        <f t="shared" si="72"/>
        <v>1</v>
      </c>
      <c r="BA87" s="99">
        <f t="shared" si="73"/>
        <v>1</v>
      </c>
      <c r="BB87" s="99">
        <f t="shared" si="74"/>
        <v>1</v>
      </c>
      <c r="BC87" s="99">
        <f t="shared" si="75"/>
        <v>1</v>
      </c>
      <c r="BD87" s="99">
        <f t="shared" si="76"/>
        <v>1</v>
      </c>
      <c r="BE87" s="99">
        <f t="shared" si="77"/>
        <v>1</v>
      </c>
      <c r="BF87" s="99">
        <f t="shared" si="78"/>
        <v>1</v>
      </c>
      <c r="BG87" s="99">
        <f t="shared" si="79"/>
        <v>1</v>
      </c>
    </row>
    <row r="88" spans="1:59" x14ac:dyDescent="0.2">
      <c r="A88" s="131" t="s">
        <v>82</v>
      </c>
      <c r="B88" s="102"/>
      <c r="C88" s="102"/>
      <c r="D88" s="113"/>
      <c r="E88" s="141" t="str">
        <f t="shared" si="80"/>
        <v>Weserbergland</v>
      </c>
      <c r="F88" s="12"/>
      <c r="G88" s="12"/>
      <c r="H88" s="12"/>
      <c r="I88" s="13"/>
      <c r="J88" s="166" t="s">
        <v>1050</v>
      </c>
      <c r="K88" s="12"/>
      <c r="L88" s="134"/>
      <c r="M88" s="14"/>
      <c r="N88" s="132" t="str">
        <f>IF(M88="","",Listen!$K$2)</f>
        <v/>
      </c>
      <c r="O88" s="14"/>
      <c r="P88" s="132" t="str">
        <f>IF(O88="","",Listen!$K$2)</f>
        <v/>
      </c>
      <c r="Q88" s="14"/>
      <c r="R88" s="132" t="str">
        <f>IF(Q88="","",Listen!$K$2)</f>
        <v/>
      </c>
      <c r="S88" s="14"/>
      <c r="T88" s="132" t="str">
        <f>IF(S88="","",Listen!$K$2)</f>
        <v/>
      </c>
      <c r="U88" s="14"/>
      <c r="V88" s="132" t="str">
        <f>IF(U88="","",Listen!$K$2)</f>
        <v/>
      </c>
      <c r="W88" s="14"/>
      <c r="X88" s="132" t="str">
        <f>IF(W88="","",Listen!$K$2)</f>
        <v/>
      </c>
      <c r="Y88" s="116" t="str">
        <f t="shared" si="49"/>
        <v/>
      </c>
      <c r="AA88" s="99" t="str">
        <f t="shared" si="50"/>
        <v/>
      </c>
      <c r="AB88" s="99" t="str">
        <f t="shared" si="51"/>
        <v/>
      </c>
      <c r="AC88" s="99" t="str">
        <f t="shared" si="52"/>
        <v/>
      </c>
      <c r="AD88" s="99" t="str">
        <f t="shared" si="53"/>
        <v>Weserbergland</v>
      </c>
      <c r="AE88" s="99" t="str">
        <f t="shared" si="54"/>
        <v/>
      </c>
      <c r="AF88" s="99" t="str">
        <f t="shared" si="55"/>
        <v/>
      </c>
      <c r="AG88" s="99" t="str">
        <f t="shared" si="56"/>
        <v/>
      </c>
      <c r="AH88" s="155" t="str">
        <f t="shared" si="57"/>
        <v/>
      </c>
      <c r="AI88" s="99" t="str">
        <f t="shared" si="58"/>
        <v>Bezirksmeisterschaften 2017</v>
      </c>
      <c r="AJ88" s="158" t="str">
        <f t="shared" si="59"/>
        <v/>
      </c>
      <c r="AK88" s="158" t="str">
        <f t="shared" si="60"/>
        <v/>
      </c>
      <c r="AL88" s="158" t="str">
        <f t="shared" si="61"/>
        <v/>
      </c>
      <c r="AM88" s="158" t="str">
        <f t="shared" si="62"/>
        <v/>
      </c>
      <c r="AN88" s="158" t="str">
        <f t="shared" si="63"/>
        <v/>
      </c>
      <c r="AO88" s="158" t="str">
        <f t="shared" si="64"/>
        <v/>
      </c>
      <c r="AP88" s="150"/>
      <c r="AQ88" s="150"/>
      <c r="AS88" s="99">
        <f t="shared" si="65"/>
        <v>1</v>
      </c>
      <c r="AT88" s="99">
        <f t="shared" si="66"/>
        <v>1</v>
      </c>
      <c r="AU88" s="99">
        <f t="shared" si="67"/>
        <v>1</v>
      </c>
      <c r="AV88" s="99">
        <f t="shared" si="68"/>
        <v>1</v>
      </c>
      <c r="AW88" s="99">
        <f t="shared" si="69"/>
        <v>1</v>
      </c>
      <c r="AX88" s="99">
        <f t="shared" si="70"/>
        <v>1</v>
      </c>
      <c r="AY88" s="99">
        <f t="shared" si="71"/>
        <v>1</v>
      </c>
      <c r="AZ88" s="99">
        <f t="shared" si="72"/>
        <v>1</v>
      </c>
      <c r="BA88" s="99">
        <f t="shared" si="73"/>
        <v>1</v>
      </c>
      <c r="BB88" s="99">
        <f t="shared" si="74"/>
        <v>1</v>
      </c>
      <c r="BC88" s="99">
        <f t="shared" si="75"/>
        <v>1</v>
      </c>
      <c r="BD88" s="99">
        <f t="shared" si="76"/>
        <v>1</v>
      </c>
      <c r="BE88" s="99">
        <f t="shared" si="77"/>
        <v>1</v>
      </c>
      <c r="BF88" s="99">
        <f t="shared" si="78"/>
        <v>1</v>
      </c>
      <c r="BG88" s="99">
        <f t="shared" si="79"/>
        <v>1</v>
      </c>
    </row>
    <row r="89" spans="1:59" x14ac:dyDescent="0.2">
      <c r="A89" s="131" t="s">
        <v>82</v>
      </c>
      <c r="B89" s="102"/>
      <c r="C89" s="102"/>
      <c r="D89" s="113"/>
      <c r="E89" s="141" t="str">
        <f t="shared" si="80"/>
        <v>Weserbergland</v>
      </c>
      <c r="F89" s="12"/>
      <c r="G89" s="12"/>
      <c r="H89" s="12"/>
      <c r="I89" s="13"/>
      <c r="J89" s="166" t="s">
        <v>1050</v>
      </c>
      <c r="K89" s="12"/>
      <c r="L89" s="134"/>
      <c r="M89" s="14"/>
      <c r="N89" s="132" t="str">
        <f>IF(M89="","",Listen!$K$2)</f>
        <v/>
      </c>
      <c r="O89" s="14"/>
      <c r="P89" s="132" t="str">
        <f>IF(O89="","",Listen!$K$2)</f>
        <v/>
      </c>
      <c r="Q89" s="14"/>
      <c r="R89" s="132" t="str">
        <f>IF(Q89="","",Listen!$K$2)</f>
        <v/>
      </c>
      <c r="S89" s="14"/>
      <c r="T89" s="132" t="str">
        <f>IF(S89="","",Listen!$K$2)</f>
        <v/>
      </c>
      <c r="U89" s="14"/>
      <c r="V89" s="132" t="str">
        <f>IF(U89="","",Listen!$K$2)</f>
        <v/>
      </c>
      <c r="W89" s="14"/>
      <c r="X89" s="132" t="str">
        <f>IF(W89="","",Listen!$K$2)</f>
        <v/>
      </c>
      <c r="Y89" s="116" t="str">
        <f t="shared" si="49"/>
        <v/>
      </c>
      <c r="AA89" s="99" t="str">
        <f t="shared" si="50"/>
        <v/>
      </c>
      <c r="AB89" s="99" t="str">
        <f t="shared" si="51"/>
        <v/>
      </c>
      <c r="AC89" s="99" t="str">
        <f t="shared" si="52"/>
        <v/>
      </c>
      <c r="AD89" s="99" t="str">
        <f t="shared" si="53"/>
        <v>Weserbergland</v>
      </c>
      <c r="AE89" s="99" t="str">
        <f t="shared" si="54"/>
        <v/>
      </c>
      <c r="AF89" s="99" t="str">
        <f t="shared" si="55"/>
        <v/>
      </c>
      <c r="AG89" s="99" t="str">
        <f t="shared" si="56"/>
        <v/>
      </c>
      <c r="AH89" s="155" t="str">
        <f t="shared" si="57"/>
        <v/>
      </c>
      <c r="AI89" s="99" t="str">
        <f t="shared" si="58"/>
        <v>Bezirksmeisterschaften 2017</v>
      </c>
      <c r="AJ89" s="158" t="str">
        <f t="shared" si="59"/>
        <v/>
      </c>
      <c r="AK89" s="158" t="str">
        <f t="shared" si="60"/>
        <v/>
      </c>
      <c r="AL89" s="158" t="str">
        <f t="shared" si="61"/>
        <v/>
      </c>
      <c r="AM89" s="158" t="str">
        <f t="shared" si="62"/>
        <v/>
      </c>
      <c r="AN89" s="158" t="str">
        <f t="shared" si="63"/>
        <v/>
      </c>
      <c r="AO89" s="158" t="str">
        <f t="shared" si="64"/>
        <v/>
      </c>
      <c r="AP89" s="150"/>
      <c r="AQ89" s="150"/>
      <c r="AS89" s="99">
        <f t="shared" si="65"/>
        <v>1</v>
      </c>
      <c r="AT89" s="99">
        <f t="shared" si="66"/>
        <v>1</v>
      </c>
      <c r="AU89" s="99">
        <f t="shared" si="67"/>
        <v>1</v>
      </c>
      <c r="AV89" s="99">
        <f t="shared" si="68"/>
        <v>1</v>
      </c>
      <c r="AW89" s="99">
        <f t="shared" si="69"/>
        <v>1</v>
      </c>
      <c r="AX89" s="99">
        <f t="shared" si="70"/>
        <v>1</v>
      </c>
      <c r="AY89" s="99">
        <f t="shared" si="71"/>
        <v>1</v>
      </c>
      <c r="AZ89" s="99">
        <f t="shared" si="72"/>
        <v>1</v>
      </c>
      <c r="BA89" s="99">
        <f t="shared" si="73"/>
        <v>1</v>
      </c>
      <c r="BB89" s="99">
        <f t="shared" si="74"/>
        <v>1</v>
      </c>
      <c r="BC89" s="99">
        <f t="shared" si="75"/>
        <v>1</v>
      </c>
      <c r="BD89" s="99">
        <f t="shared" si="76"/>
        <v>1</v>
      </c>
      <c r="BE89" s="99">
        <f t="shared" si="77"/>
        <v>1</v>
      </c>
      <c r="BF89" s="99">
        <f t="shared" si="78"/>
        <v>1</v>
      </c>
      <c r="BG89" s="99">
        <f t="shared" si="79"/>
        <v>1</v>
      </c>
    </row>
    <row r="90" spans="1:59" x14ac:dyDescent="0.2">
      <c r="A90" s="131" t="s">
        <v>82</v>
      </c>
      <c r="B90" s="102"/>
      <c r="C90" s="102"/>
      <c r="D90" s="113"/>
      <c r="E90" s="141" t="str">
        <f t="shared" si="80"/>
        <v>Weserbergland</v>
      </c>
      <c r="F90" s="12"/>
      <c r="G90" s="12"/>
      <c r="H90" s="12"/>
      <c r="I90" s="13"/>
      <c r="J90" s="166" t="s">
        <v>1050</v>
      </c>
      <c r="K90" s="12"/>
      <c r="L90" s="134"/>
      <c r="M90" s="14"/>
      <c r="N90" s="132" t="str">
        <f>IF(M90="","",Listen!$K$2)</f>
        <v/>
      </c>
      <c r="O90" s="14"/>
      <c r="P90" s="132" t="str">
        <f>IF(O90="","",Listen!$K$2)</f>
        <v/>
      </c>
      <c r="Q90" s="14"/>
      <c r="R90" s="132" t="str">
        <f>IF(Q90="","",Listen!$K$2)</f>
        <v/>
      </c>
      <c r="S90" s="14"/>
      <c r="T90" s="132" t="str">
        <f>IF(S90="","",Listen!$K$2)</f>
        <v/>
      </c>
      <c r="U90" s="14"/>
      <c r="V90" s="132" t="str">
        <f>IF(U90="","",Listen!$K$2)</f>
        <v/>
      </c>
      <c r="W90" s="14"/>
      <c r="X90" s="132" t="str">
        <f>IF(W90="","",Listen!$K$2)</f>
        <v/>
      </c>
      <c r="Y90" s="116" t="str">
        <f t="shared" si="49"/>
        <v/>
      </c>
      <c r="AA90" s="99" t="str">
        <f t="shared" si="50"/>
        <v/>
      </c>
      <c r="AB90" s="99" t="str">
        <f t="shared" si="51"/>
        <v/>
      </c>
      <c r="AC90" s="99" t="str">
        <f t="shared" si="52"/>
        <v/>
      </c>
      <c r="AD90" s="99" t="str">
        <f t="shared" si="53"/>
        <v>Weserbergland</v>
      </c>
      <c r="AE90" s="99" t="str">
        <f t="shared" si="54"/>
        <v/>
      </c>
      <c r="AF90" s="99" t="str">
        <f t="shared" si="55"/>
        <v/>
      </c>
      <c r="AG90" s="99" t="str">
        <f t="shared" si="56"/>
        <v/>
      </c>
      <c r="AH90" s="155" t="str">
        <f t="shared" si="57"/>
        <v/>
      </c>
      <c r="AI90" s="99" t="str">
        <f t="shared" si="58"/>
        <v>Bezirksmeisterschaften 2017</v>
      </c>
      <c r="AJ90" s="158" t="str">
        <f t="shared" si="59"/>
        <v/>
      </c>
      <c r="AK90" s="158" t="str">
        <f t="shared" si="60"/>
        <v/>
      </c>
      <c r="AL90" s="158" t="str">
        <f t="shared" si="61"/>
        <v/>
      </c>
      <c r="AM90" s="158" t="str">
        <f t="shared" si="62"/>
        <v/>
      </c>
      <c r="AN90" s="158" t="str">
        <f t="shared" si="63"/>
        <v/>
      </c>
      <c r="AO90" s="158" t="str">
        <f t="shared" si="64"/>
        <v/>
      </c>
      <c r="AP90" s="150"/>
      <c r="AQ90" s="150"/>
      <c r="AS90" s="99">
        <f t="shared" si="65"/>
        <v>1</v>
      </c>
      <c r="AT90" s="99">
        <f t="shared" si="66"/>
        <v>1</v>
      </c>
      <c r="AU90" s="99">
        <f t="shared" si="67"/>
        <v>1</v>
      </c>
      <c r="AV90" s="99">
        <f t="shared" si="68"/>
        <v>1</v>
      </c>
      <c r="AW90" s="99">
        <f t="shared" si="69"/>
        <v>1</v>
      </c>
      <c r="AX90" s="99">
        <f t="shared" si="70"/>
        <v>1</v>
      </c>
      <c r="AY90" s="99">
        <f t="shared" si="71"/>
        <v>1</v>
      </c>
      <c r="AZ90" s="99">
        <f t="shared" si="72"/>
        <v>1</v>
      </c>
      <c r="BA90" s="99">
        <f t="shared" si="73"/>
        <v>1</v>
      </c>
      <c r="BB90" s="99">
        <f t="shared" si="74"/>
        <v>1</v>
      </c>
      <c r="BC90" s="99">
        <f t="shared" si="75"/>
        <v>1</v>
      </c>
      <c r="BD90" s="99">
        <f t="shared" si="76"/>
        <v>1</v>
      </c>
      <c r="BE90" s="99">
        <f t="shared" si="77"/>
        <v>1</v>
      </c>
      <c r="BF90" s="99">
        <f t="shared" si="78"/>
        <v>1</v>
      </c>
      <c r="BG90" s="99">
        <f t="shared" si="79"/>
        <v>1</v>
      </c>
    </row>
    <row r="91" spans="1:59" x14ac:dyDescent="0.2">
      <c r="A91" s="131" t="s">
        <v>82</v>
      </c>
      <c r="B91" s="102"/>
      <c r="C91" s="102"/>
      <c r="D91" s="113"/>
      <c r="E91" s="141" t="str">
        <f t="shared" si="80"/>
        <v>Weserbergland</v>
      </c>
      <c r="F91" s="12"/>
      <c r="G91" s="12"/>
      <c r="H91" s="12"/>
      <c r="I91" s="13"/>
      <c r="J91" s="166" t="s">
        <v>1050</v>
      </c>
      <c r="K91" s="12"/>
      <c r="L91" s="134"/>
      <c r="M91" s="14"/>
      <c r="N91" s="132" t="str">
        <f>IF(M91="","",Listen!$K$2)</f>
        <v/>
      </c>
      <c r="O91" s="14"/>
      <c r="P91" s="132" t="str">
        <f>IF(O91="","",Listen!$K$2)</f>
        <v/>
      </c>
      <c r="Q91" s="14"/>
      <c r="R91" s="132" t="str">
        <f>IF(Q91="","",Listen!$K$2)</f>
        <v/>
      </c>
      <c r="S91" s="14"/>
      <c r="T91" s="132" t="str">
        <f>IF(S91="","",Listen!$K$2)</f>
        <v/>
      </c>
      <c r="U91" s="14"/>
      <c r="V91" s="132" t="str">
        <f>IF(U91="","",Listen!$K$2)</f>
        <v/>
      </c>
      <c r="W91" s="14"/>
      <c r="X91" s="132" t="str">
        <f>IF(W91="","",Listen!$K$2)</f>
        <v/>
      </c>
      <c r="Y91" s="116" t="str">
        <f t="shared" si="49"/>
        <v/>
      </c>
      <c r="AA91" s="99" t="str">
        <f t="shared" si="50"/>
        <v/>
      </c>
      <c r="AB91" s="99" t="str">
        <f t="shared" si="51"/>
        <v/>
      </c>
      <c r="AC91" s="99" t="str">
        <f t="shared" si="52"/>
        <v/>
      </c>
      <c r="AD91" s="99" t="str">
        <f t="shared" si="53"/>
        <v>Weserbergland</v>
      </c>
      <c r="AE91" s="99" t="str">
        <f t="shared" si="54"/>
        <v/>
      </c>
      <c r="AF91" s="99" t="str">
        <f t="shared" si="55"/>
        <v/>
      </c>
      <c r="AG91" s="99" t="str">
        <f t="shared" si="56"/>
        <v/>
      </c>
      <c r="AH91" s="155" t="str">
        <f t="shared" si="57"/>
        <v/>
      </c>
      <c r="AI91" s="99" t="str">
        <f t="shared" si="58"/>
        <v>Bezirksmeisterschaften 2017</v>
      </c>
      <c r="AJ91" s="158" t="str">
        <f t="shared" si="59"/>
        <v/>
      </c>
      <c r="AK91" s="158" t="str">
        <f t="shared" si="60"/>
        <v/>
      </c>
      <c r="AL91" s="158" t="str">
        <f t="shared" si="61"/>
        <v/>
      </c>
      <c r="AM91" s="158" t="str">
        <f t="shared" si="62"/>
        <v/>
      </c>
      <c r="AN91" s="158" t="str">
        <f t="shared" si="63"/>
        <v/>
      </c>
      <c r="AO91" s="158" t="str">
        <f t="shared" si="64"/>
        <v/>
      </c>
      <c r="AP91" s="150"/>
      <c r="AQ91" s="150"/>
      <c r="AS91" s="99">
        <f t="shared" si="65"/>
        <v>1</v>
      </c>
      <c r="AT91" s="99">
        <f t="shared" si="66"/>
        <v>1</v>
      </c>
      <c r="AU91" s="99">
        <f t="shared" si="67"/>
        <v>1</v>
      </c>
      <c r="AV91" s="99">
        <f t="shared" si="68"/>
        <v>1</v>
      </c>
      <c r="AW91" s="99">
        <f t="shared" si="69"/>
        <v>1</v>
      </c>
      <c r="AX91" s="99">
        <f t="shared" si="70"/>
        <v>1</v>
      </c>
      <c r="AY91" s="99">
        <f t="shared" si="71"/>
        <v>1</v>
      </c>
      <c r="AZ91" s="99">
        <f t="shared" si="72"/>
        <v>1</v>
      </c>
      <c r="BA91" s="99">
        <f t="shared" si="73"/>
        <v>1</v>
      </c>
      <c r="BB91" s="99">
        <f t="shared" si="74"/>
        <v>1</v>
      </c>
      <c r="BC91" s="99">
        <f t="shared" si="75"/>
        <v>1</v>
      </c>
      <c r="BD91" s="99">
        <f t="shared" si="76"/>
        <v>1</v>
      </c>
      <c r="BE91" s="99">
        <f t="shared" si="77"/>
        <v>1</v>
      </c>
      <c r="BF91" s="99">
        <f t="shared" si="78"/>
        <v>1</v>
      </c>
      <c r="BG91" s="99">
        <f t="shared" si="79"/>
        <v>1</v>
      </c>
    </row>
    <row r="92" spans="1:59" x14ac:dyDescent="0.2">
      <c r="A92" s="131" t="s">
        <v>82</v>
      </c>
      <c r="B92" s="102"/>
      <c r="C92" s="102"/>
      <c r="D92" s="113"/>
      <c r="E92" s="141" t="str">
        <f t="shared" si="80"/>
        <v>Weserbergland</v>
      </c>
      <c r="F92" s="12"/>
      <c r="G92" s="12"/>
      <c r="H92" s="12"/>
      <c r="I92" s="13"/>
      <c r="J92" s="166" t="s">
        <v>1050</v>
      </c>
      <c r="K92" s="12"/>
      <c r="L92" s="134"/>
      <c r="M92" s="14"/>
      <c r="N92" s="132" t="str">
        <f>IF(M92="","",Listen!$K$2)</f>
        <v/>
      </c>
      <c r="O92" s="14"/>
      <c r="P92" s="132" t="str">
        <f>IF(O92="","",Listen!$K$2)</f>
        <v/>
      </c>
      <c r="Q92" s="14"/>
      <c r="R92" s="132" t="str">
        <f>IF(Q92="","",Listen!$K$2)</f>
        <v/>
      </c>
      <c r="S92" s="14"/>
      <c r="T92" s="132" t="str">
        <f>IF(S92="","",Listen!$K$2)</f>
        <v/>
      </c>
      <c r="U92" s="14"/>
      <c r="V92" s="132" t="str">
        <f>IF(U92="","",Listen!$K$2)</f>
        <v/>
      </c>
      <c r="W92" s="14"/>
      <c r="X92" s="132" t="str">
        <f>IF(W92="","",Listen!$K$2)</f>
        <v/>
      </c>
      <c r="Y92" s="116" t="str">
        <f t="shared" si="49"/>
        <v/>
      </c>
      <c r="AA92" s="99" t="str">
        <f t="shared" si="50"/>
        <v/>
      </c>
      <c r="AB92" s="99" t="str">
        <f t="shared" si="51"/>
        <v/>
      </c>
      <c r="AC92" s="99" t="str">
        <f t="shared" si="52"/>
        <v/>
      </c>
      <c r="AD92" s="99" t="str">
        <f t="shared" si="53"/>
        <v>Weserbergland</v>
      </c>
      <c r="AE92" s="99" t="str">
        <f t="shared" si="54"/>
        <v/>
      </c>
      <c r="AF92" s="99" t="str">
        <f t="shared" si="55"/>
        <v/>
      </c>
      <c r="AG92" s="99" t="str">
        <f t="shared" si="56"/>
        <v/>
      </c>
      <c r="AH92" s="155" t="str">
        <f t="shared" si="57"/>
        <v/>
      </c>
      <c r="AI92" s="99" t="str">
        <f t="shared" si="58"/>
        <v>Bezirksmeisterschaften 2017</v>
      </c>
      <c r="AJ92" s="158" t="str">
        <f t="shared" si="59"/>
        <v/>
      </c>
      <c r="AK92" s="158" t="str">
        <f t="shared" si="60"/>
        <v/>
      </c>
      <c r="AL92" s="158" t="str">
        <f t="shared" si="61"/>
        <v/>
      </c>
      <c r="AM92" s="158" t="str">
        <f t="shared" si="62"/>
        <v/>
      </c>
      <c r="AN92" s="158" t="str">
        <f t="shared" si="63"/>
        <v/>
      </c>
      <c r="AO92" s="158" t="str">
        <f t="shared" si="64"/>
        <v/>
      </c>
      <c r="AP92" s="150"/>
      <c r="AQ92" s="150"/>
      <c r="AS92" s="99">
        <f t="shared" si="65"/>
        <v>1</v>
      </c>
      <c r="AT92" s="99">
        <f t="shared" si="66"/>
        <v>1</v>
      </c>
      <c r="AU92" s="99">
        <f t="shared" si="67"/>
        <v>1</v>
      </c>
      <c r="AV92" s="99">
        <f t="shared" si="68"/>
        <v>1</v>
      </c>
      <c r="AW92" s="99">
        <f t="shared" si="69"/>
        <v>1</v>
      </c>
      <c r="AX92" s="99">
        <f t="shared" si="70"/>
        <v>1</v>
      </c>
      <c r="AY92" s="99">
        <f t="shared" si="71"/>
        <v>1</v>
      </c>
      <c r="AZ92" s="99">
        <f t="shared" si="72"/>
        <v>1</v>
      </c>
      <c r="BA92" s="99">
        <f t="shared" si="73"/>
        <v>1</v>
      </c>
      <c r="BB92" s="99">
        <f t="shared" si="74"/>
        <v>1</v>
      </c>
      <c r="BC92" s="99">
        <f t="shared" si="75"/>
        <v>1</v>
      </c>
      <c r="BD92" s="99">
        <f t="shared" si="76"/>
        <v>1</v>
      </c>
      <c r="BE92" s="99">
        <f t="shared" si="77"/>
        <v>1</v>
      </c>
      <c r="BF92" s="99">
        <f t="shared" si="78"/>
        <v>1</v>
      </c>
      <c r="BG92" s="99">
        <f t="shared" si="79"/>
        <v>1</v>
      </c>
    </row>
    <row r="93" spans="1:59" x14ac:dyDescent="0.2">
      <c r="A93" s="131" t="s">
        <v>82</v>
      </c>
      <c r="B93" s="102"/>
      <c r="C93" s="102"/>
      <c r="D93" s="113"/>
      <c r="E93" s="141" t="str">
        <f t="shared" si="80"/>
        <v>Weserbergland</v>
      </c>
      <c r="F93" s="12"/>
      <c r="G93" s="12"/>
      <c r="H93" s="12"/>
      <c r="I93" s="13"/>
      <c r="J93" s="166" t="s">
        <v>1050</v>
      </c>
      <c r="K93" s="12"/>
      <c r="L93" s="134"/>
      <c r="M93" s="14"/>
      <c r="N93" s="132" t="str">
        <f>IF(M93="","",Listen!$K$2)</f>
        <v/>
      </c>
      <c r="O93" s="14"/>
      <c r="P93" s="132" t="str">
        <f>IF(O93="","",Listen!$K$2)</f>
        <v/>
      </c>
      <c r="Q93" s="14"/>
      <c r="R93" s="132" t="str">
        <f>IF(Q93="","",Listen!$K$2)</f>
        <v/>
      </c>
      <c r="S93" s="14"/>
      <c r="T93" s="132" t="str">
        <f>IF(S93="","",Listen!$K$2)</f>
        <v/>
      </c>
      <c r="U93" s="14"/>
      <c r="V93" s="132" t="str">
        <f>IF(U93="","",Listen!$K$2)</f>
        <v/>
      </c>
      <c r="W93" s="14"/>
      <c r="X93" s="132" t="str">
        <f>IF(W93="","",Listen!$K$2)</f>
        <v/>
      </c>
      <c r="Y93" s="116" t="str">
        <f t="shared" si="49"/>
        <v/>
      </c>
      <c r="AA93" s="99" t="str">
        <f t="shared" si="50"/>
        <v/>
      </c>
      <c r="AB93" s="99" t="str">
        <f t="shared" si="51"/>
        <v/>
      </c>
      <c r="AC93" s="99" t="str">
        <f t="shared" si="52"/>
        <v/>
      </c>
      <c r="AD93" s="99" t="str">
        <f t="shared" si="53"/>
        <v>Weserbergland</v>
      </c>
      <c r="AE93" s="99" t="str">
        <f t="shared" si="54"/>
        <v/>
      </c>
      <c r="AF93" s="99" t="str">
        <f t="shared" si="55"/>
        <v/>
      </c>
      <c r="AG93" s="99" t="str">
        <f t="shared" si="56"/>
        <v/>
      </c>
      <c r="AH93" s="155" t="str">
        <f t="shared" si="57"/>
        <v/>
      </c>
      <c r="AI93" s="99" t="str">
        <f t="shared" si="58"/>
        <v>Bezirksmeisterschaften 2017</v>
      </c>
      <c r="AJ93" s="158" t="str">
        <f t="shared" si="59"/>
        <v/>
      </c>
      <c r="AK93" s="158" t="str">
        <f t="shared" si="60"/>
        <v/>
      </c>
      <c r="AL93" s="158" t="str">
        <f t="shared" si="61"/>
        <v/>
      </c>
      <c r="AM93" s="158" t="str">
        <f t="shared" si="62"/>
        <v/>
      </c>
      <c r="AN93" s="158" t="str">
        <f t="shared" si="63"/>
        <v/>
      </c>
      <c r="AO93" s="158" t="str">
        <f t="shared" si="64"/>
        <v/>
      </c>
      <c r="AP93" s="150"/>
      <c r="AQ93" s="150"/>
      <c r="AS93" s="99">
        <f t="shared" si="65"/>
        <v>1</v>
      </c>
      <c r="AT93" s="99">
        <f t="shared" si="66"/>
        <v>1</v>
      </c>
      <c r="AU93" s="99">
        <f t="shared" si="67"/>
        <v>1</v>
      </c>
      <c r="AV93" s="99">
        <f t="shared" si="68"/>
        <v>1</v>
      </c>
      <c r="AW93" s="99">
        <f t="shared" si="69"/>
        <v>1</v>
      </c>
      <c r="AX93" s="99">
        <f t="shared" si="70"/>
        <v>1</v>
      </c>
      <c r="AY93" s="99">
        <f t="shared" si="71"/>
        <v>1</v>
      </c>
      <c r="AZ93" s="99">
        <f t="shared" si="72"/>
        <v>1</v>
      </c>
      <c r="BA93" s="99">
        <f t="shared" si="73"/>
        <v>1</v>
      </c>
      <c r="BB93" s="99">
        <f t="shared" si="74"/>
        <v>1</v>
      </c>
      <c r="BC93" s="99">
        <f t="shared" si="75"/>
        <v>1</v>
      </c>
      <c r="BD93" s="99">
        <f t="shared" si="76"/>
        <v>1</v>
      </c>
      <c r="BE93" s="99">
        <f t="shared" si="77"/>
        <v>1</v>
      </c>
      <c r="BF93" s="99">
        <f t="shared" si="78"/>
        <v>1</v>
      </c>
      <c r="BG93" s="99">
        <f t="shared" si="79"/>
        <v>1</v>
      </c>
    </row>
    <row r="94" spans="1:59" x14ac:dyDescent="0.2">
      <c r="A94" s="131" t="s">
        <v>82</v>
      </c>
      <c r="B94" s="102"/>
      <c r="C94" s="102"/>
      <c r="D94" s="113"/>
      <c r="E94" s="141" t="str">
        <f t="shared" si="80"/>
        <v>Weserbergland</v>
      </c>
      <c r="F94" s="12"/>
      <c r="G94" s="12"/>
      <c r="H94" s="12"/>
      <c r="I94" s="13"/>
      <c r="J94" s="166" t="s">
        <v>1050</v>
      </c>
      <c r="K94" s="12"/>
      <c r="L94" s="134"/>
      <c r="M94" s="14"/>
      <c r="N94" s="132" t="str">
        <f>IF(M94="","",Listen!$K$2)</f>
        <v/>
      </c>
      <c r="O94" s="14"/>
      <c r="P94" s="132" t="str">
        <f>IF(O94="","",Listen!$K$2)</f>
        <v/>
      </c>
      <c r="Q94" s="14"/>
      <c r="R94" s="132" t="str">
        <f>IF(Q94="","",Listen!$K$2)</f>
        <v/>
      </c>
      <c r="S94" s="14"/>
      <c r="T94" s="132" t="str">
        <f>IF(S94="","",Listen!$K$2)</f>
        <v/>
      </c>
      <c r="U94" s="14"/>
      <c r="V94" s="132" t="str">
        <f>IF(U94="","",Listen!$K$2)</f>
        <v/>
      </c>
      <c r="W94" s="14"/>
      <c r="X94" s="132" t="str">
        <f>IF(W94="","",Listen!$K$2)</f>
        <v/>
      </c>
      <c r="Y94" s="116" t="str">
        <f t="shared" si="49"/>
        <v/>
      </c>
      <c r="AA94" s="99" t="str">
        <f t="shared" si="50"/>
        <v/>
      </c>
      <c r="AB94" s="99" t="str">
        <f t="shared" si="51"/>
        <v/>
      </c>
      <c r="AC94" s="99" t="str">
        <f t="shared" si="52"/>
        <v/>
      </c>
      <c r="AD94" s="99" t="str">
        <f t="shared" si="53"/>
        <v>Weserbergland</v>
      </c>
      <c r="AE94" s="99" t="str">
        <f t="shared" si="54"/>
        <v/>
      </c>
      <c r="AF94" s="99" t="str">
        <f t="shared" si="55"/>
        <v/>
      </c>
      <c r="AG94" s="99" t="str">
        <f t="shared" si="56"/>
        <v/>
      </c>
      <c r="AH94" s="155" t="str">
        <f t="shared" si="57"/>
        <v/>
      </c>
      <c r="AI94" s="99" t="str">
        <f t="shared" si="58"/>
        <v>Bezirksmeisterschaften 2017</v>
      </c>
      <c r="AJ94" s="158" t="str">
        <f t="shared" si="59"/>
        <v/>
      </c>
      <c r="AK94" s="158" t="str">
        <f t="shared" si="60"/>
        <v/>
      </c>
      <c r="AL94" s="158" t="str">
        <f t="shared" si="61"/>
        <v/>
      </c>
      <c r="AM94" s="158" t="str">
        <f t="shared" si="62"/>
        <v/>
      </c>
      <c r="AN94" s="158" t="str">
        <f t="shared" si="63"/>
        <v/>
      </c>
      <c r="AO94" s="158" t="str">
        <f t="shared" si="64"/>
        <v/>
      </c>
      <c r="AP94" s="150"/>
      <c r="AQ94" s="150"/>
      <c r="AS94" s="99">
        <f t="shared" si="65"/>
        <v>1</v>
      </c>
      <c r="AT94" s="99">
        <f t="shared" si="66"/>
        <v>1</v>
      </c>
      <c r="AU94" s="99">
        <f t="shared" si="67"/>
        <v>1</v>
      </c>
      <c r="AV94" s="99">
        <f t="shared" si="68"/>
        <v>1</v>
      </c>
      <c r="AW94" s="99">
        <f t="shared" si="69"/>
        <v>1</v>
      </c>
      <c r="AX94" s="99">
        <f t="shared" si="70"/>
        <v>1</v>
      </c>
      <c r="AY94" s="99">
        <f t="shared" si="71"/>
        <v>1</v>
      </c>
      <c r="AZ94" s="99">
        <f t="shared" si="72"/>
        <v>1</v>
      </c>
      <c r="BA94" s="99">
        <f t="shared" si="73"/>
        <v>1</v>
      </c>
      <c r="BB94" s="99">
        <f t="shared" si="74"/>
        <v>1</v>
      </c>
      <c r="BC94" s="99">
        <f t="shared" si="75"/>
        <v>1</v>
      </c>
      <c r="BD94" s="99">
        <f t="shared" si="76"/>
        <v>1</v>
      </c>
      <c r="BE94" s="99">
        <f t="shared" si="77"/>
        <v>1</v>
      </c>
      <c r="BF94" s="99">
        <f t="shared" si="78"/>
        <v>1</v>
      </c>
      <c r="BG94" s="99">
        <f t="shared" si="79"/>
        <v>1</v>
      </c>
    </row>
    <row r="95" spans="1:59" x14ac:dyDescent="0.2">
      <c r="A95" s="131" t="s">
        <v>82</v>
      </c>
      <c r="B95" s="102"/>
      <c r="C95" s="102"/>
      <c r="D95" s="113"/>
      <c r="E95" s="141" t="str">
        <f t="shared" si="80"/>
        <v>Weserbergland</v>
      </c>
      <c r="F95" s="12"/>
      <c r="G95" s="12"/>
      <c r="H95" s="12"/>
      <c r="I95" s="13"/>
      <c r="J95" s="166" t="s">
        <v>1050</v>
      </c>
      <c r="K95" s="12"/>
      <c r="L95" s="134"/>
      <c r="M95" s="14"/>
      <c r="N95" s="132" t="str">
        <f>IF(M95="","",Listen!$K$2)</f>
        <v/>
      </c>
      <c r="O95" s="14"/>
      <c r="P95" s="132" t="str">
        <f>IF(O95="","",Listen!$K$2)</f>
        <v/>
      </c>
      <c r="Q95" s="14"/>
      <c r="R95" s="132" t="str">
        <f>IF(Q95="","",Listen!$K$2)</f>
        <v/>
      </c>
      <c r="S95" s="14"/>
      <c r="T95" s="132" t="str">
        <f>IF(S95="","",Listen!$K$2)</f>
        <v/>
      </c>
      <c r="U95" s="14"/>
      <c r="V95" s="132" t="str">
        <f>IF(U95="","",Listen!$K$2)</f>
        <v/>
      </c>
      <c r="W95" s="14"/>
      <c r="X95" s="132" t="str">
        <f>IF(W95="","",Listen!$K$2)</f>
        <v/>
      </c>
      <c r="Y95" s="116" t="str">
        <f t="shared" si="49"/>
        <v/>
      </c>
      <c r="AA95" s="99" t="str">
        <f t="shared" si="50"/>
        <v/>
      </c>
      <c r="AB95" s="99" t="str">
        <f t="shared" si="51"/>
        <v/>
      </c>
      <c r="AC95" s="99" t="str">
        <f t="shared" si="52"/>
        <v/>
      </c>
      <c r="AD95" s="99" t="str">
        <f t="shared" si="53"/>
        <v>Weserbergland</v>
      </c>
      <c r="AE95" s="99" t="str">
        <f t="shared" si="54"/>
        <v/>
      </c>
      <c r="AF95" s="99" t="str">
        <f t="shared" si="55"/>
        <v/>
      </c>
      <c r="AG95" s="99" t="str">
        <f t="shared" si="56"/>
        <v/>
      </c>
      <c r="AH95" s="155" t="str">
        <f t="shared" si="57"/>
        <v/>
      </c>
      <c r="AI95" s="99" t="str">
        <f t="shared" si="58"/>
        <v>Bezirksmeisterschaften 2017</v>
      </c>
      <c r="AJ95" s="158" t="str">
        <f t="shared" si="59"/>
        <v/>
      </c>
      <c r="AK95" s="158" t="str">
        <f t="shared" si="60"/>
        <v/>
      </c>
      <c r="AL95" s="158" t="str">
        <f t="shared" si="61"/>
        <v/>
      </c>
      <c r="AM95" s="158" t="str">
        <f t="shared" si="62"/>
        <v/>
      </c>
      <c r="AN95" s="158" t="str">
        <f t="shared" si="63"/>
        <v/>
      </c>
      <c r="AO95" s="158" t="str">
        <f t="shared" si="64"/>
        <v/>
      </c>
      <c r="AP95" s="150"/>
      <c r="AQ95" s="150"/>
      <c r="AS95" s="99">
        <f t="shared" si="65"/>
        <v>1</v>
      </c>
      <c r="AT95" s="99">
        <f t="shared" si="66"/>
        <v>1</v>
      </c>
      <c r="AU95" s="99">
        <f t="shared" si="67"/>
        <v>1</v>
      </c>
      <c r="AV95" s="99">
        <f t="shared" si="68"/>
        <v>1</v>
      </c>
      <c r="AW95" s="99">
        <f t="shared" si="69"/>
        <v>1</v>
      </c>
      <c r="AX95" s="99">
        <f t="shared" si="70"/>
        <v>1</v>
      </c>
      <c r="AY95" s="99">
        <f t="shared" si="71"/>
        <v>1</v>
      </c>
      <c r="AZ95" s="99">
        <f t="shared" si="72"/>
        <v>1</v>
      </c>
      <c r="BA95" s="99">
        <f t="shared" si="73"/>
        <v>1</v>
      </c>
      <c r="BB95" s="99">
        <f t="shared" si="74"/>
        <v>1</v>
      </c>
      <c r="BC95" s="99">
        <f t="shared" si="75"/>
        <v>1</v>
      </c>
      <c r="BD95" s="99">
        <f t="shared" si="76"/>
        <v>1</v>
      </c>
      <c r="BE95" s="99">
        <f t="shared" si="77"/>
        <v>1</v>
      </c>
      <c r="BF95" s="99">
        <f t="shared" si="78"/>
        <v>1</v>
      </c>
      <c r="BG95" s="99">
        <f t="shared" si="79"/>
        <v>1</v>
      </c>
    </row>
    <row r="96" spans="1:59" x14ac:dyDescent="0.2">
      <c r="A96" s="131" t="s">
        <v>82</v>
      </c>
      <c r="B96" s="102"/>
      <c r="C96" s="102"/>
      <c r="D96" s="113"/>
      <c r="E96" s="141" t="str">
        <f t="shared" si="80"/>
        <v>Weserbergland</v>
      </c>
      <c r="F96" s="12"/>
      <c r="G96" s="12"/>
      <c r="H96" s="12"/>
      <c r="I96" s="13"/>
      <c r="J96" s="166" t="s">
        <v>1050</v>
      </c>
      <c r="K96" s="12"/>
      <c r="L96" s="134"/>
      <c r="M96" s="14"/>
      <c r="N96" s="132" t="str">
        <f>IF(M96="","",Listen!$K$2)</f>
        <v/>
      </c>
      <c r="O96" s="14"/>
      <c r="P96" s="132" t="str">
        <f>IF(O96="","",Listen!$K$2)</f>
        <v/>
      </c>
      <c r="Q96" s="14"/>
      <c r="R96" s="132" t="str">
        <f>IF(Q96="","",Listen!$K$2)</f>
        <v/>
      </c>
      <c r="S96" s="14"/>
      <c r="T96" s="132" t="str">
        <f>IF(S96="","",Listen!$K$2)</f>
        <v/>
      </c>
      <c r="U96" s="14"/>
      <c r="V96" s="132" t="str">
        <f>IF(U96="","",Listen!$K$2)</f>
        <v/>
      </c>
      <c r="W96" s="14"/>
      <c r="X96" s="132" t="str">
        <f>IF(W96="","",Listen!$K$2)</f>
        <v/>
      </c>
      <c r="Y96" s="116" t="str">
        <f t="shared" si="49"/>
        <v/>
      </c>
      <c r="AA96" s="99" t="str">
        <f t="shared" si="50"/>
        <v/>
      </c>
      <c r="AB96" s="99" t="str">
        <f t="shared" si="51"/>
        <v/>
      </c>
      <c r="AC96" s="99" t="str">
        <f t="shared" si="52"/>
        <v/>
      </c>
      <c r="AD96" s="99" t="str">
        <f t="shared" si="53"/>
        <v>Weserbergland</v>
      </c>
      <c r="AE96" s="99" t="str">
        <f t="shared" si="54"/>
        <v/>
      </c>
      <c r="AF96" s="99" t="str">
        <f t="shared" si="55"/>
        <v/>
      </c>
      <c r="AG96" s="99" t="str">
        <f t="shared" si="56"/>
        <v/>
      </c>
      <c r="AH96" s="155" t="str">
        <f t="shared" si="57"/>
        <v/>
      </c>
      <c r="AI96" s="99" t="str">
        <f t="shared" si="58"/>
        <v>Bezirksmeisterschaften 2017</v>
      </c>
      <c r="AJ96" s="158" t="str">
        <f t="shared" si="59"/>
        <v/>
      </c>
      <c r="AK96" s="158" t="str">
        <f t="shared" si="60"/>
        <v/>
      </c>
      <c r="AL96" s="158" t="str">
        <f t="shared" si="61"/>
        <v/>
      </c>
      <c r="AM96" s="158" t="str">
        <f t="shared" si="62"/>
        <v/>
      </c>
      <c r="AN96" s="158" t="str">
        <f t="shared" si="63"/>
        <v/>
      </c>
      <c r="AO96" s="158" t="str">
        <f t="shared" si="64"/>
        <v/>
      </c>
      <c r="AP96" s="150"/>
      <c r="AQ96" s="150"/>
      <c r="AS96" s="99">
        <f t="shared" si="65"/>
        <v>1</v>
      </c>
      <c r="AT96" s="99">
        <f t="shared" si="66"/>
        <v>1</v>
      </c>
      <c r="AU96" s="99">
        <f t="shared" si="67"/>
        <v>1</v>
      </c>
      <c r="AV96" s="99">
        <f t="shared" si="68"/>
        <v>1</v>
      </c>
      <c r="AW96" s="99">
        <f t="shared" si="69"/>
        <v>1</v>
      </c>
      <c r="AX96" s="99">
        <f t="shared" si="70"/>
        <v>1</v>
      </c>
      <c r="AY96" s="99">
        <f t="shared" si="71"/>
        <v>1</v>
      </c>
      <c r="AZ96" s="99">
        <f t="shared" si="72"/>
        <v>1</v>
      </c>
      <c r="BA96" s="99">
        <f t="shared" si="73"/>
        <v>1</v>
      </c>
      <c r="BB96" s="99">
        <f t="shared" si="74"/>
        <v>1</v>
      </c>
      <c r="BC96" s="99">
        <f t="shared" si="75"/>
        <v>1</v>
      </c>
      <c r="BD96" s="99">
        <f t="shared" si="76"/>
        <v>1</v>
      </c>
      <c r="BE96" s="99">
        <f t="shared" si="77"/>
        <v>1</v>
      </c>
      <c r="BF96" s="99">
        <f t="shared" si="78"/>
        <v>1</v>
      </c>
      <c r="BG96" s="99">
        <f t="shared" si="79"/>
        <v>1</v>
      </c>
    </row>
    <row r="97" spans="1:59" x14ac:dyDescent="0.2">
      <c r="A97" s="131" t="s">
        <v>82</v>
      </c>
      <c r="B97" s="102"/>
      <c r="C97" s="102"/>
      <c r="D97" s="113"/>
      <c r="E97" s="141" t="str">
        <f t="shared" si="80"/>
        <v>Weserbergland</v>
      </c>
      <c r="F97" s="12"/>
      <c r="G97" s="12"/>
      <c r="H97" s="12"/>
      <c r="I97" s="13"/>
      <c r="J97" s="166" t="s">
        <v>1050</v>
      </c>
      <c r="K97" s="12"/>
      <c r="L97" s="134"/>
      <c r="M97" s="14"/>
      <c r="N97" s="132" t="str">
        <f>IF(M97="","",Listen!$K$2)</f>
        <v/>
      </c>
      <c r="O97" s="14"/>
      <c r="P97" s="132" t="str">
        <f>IF(O97="","",Listen!$K$2)</f>
        <v/>
      </c>
      <c r="Q97" s="14"/>
      <c r="R97" s="132" t="str">
        <f>IF(Q97="","",Listen!$K$2)</f>
        <v/>
      </c>
      <c r="S97" s="14"/>
      <c r="T97" s="132" t="str">
        <f>IF(S97="","",Listen!$K$2)</f>
        <v/>
      </c>
      <c r="U97" s="14"/>
      <c r="V97" s="132" t="str">
        <f>IF(U97="","",Listen!$K$2)</f>
        <v/>
      </c>
      <c r="W97" s="14"/>
      <c r="X97" s="132" t="str">
        <f>IF(W97="","",Listen!$K$2)</f>
        <v/>
      </c>
      <c r="Y97" s="116" t="str">
        <f t="shared" si="49"/>
        <v/>
      </c>
      <c r="AA97" s="99" t="str">
        <f t="shared" si="50"/>
        <v/>
      </c>
      <c r="AB97" s="99" t="str">
        <f t="shared" si="51"/>
        <v/>
      </c>
      <c r="AC97" s="99" t="str">
        <f t="shared" si="52"/>
        <v/>
      </c>
      <c r="AD97" s="99" t="str">
        <f t="shared" si="53"/>
        <v>Weserbergland</v>
      </c>
      <c r="AE97" s="99" t="str">
        <f t="shared" si="54"/>
        <v/>
      </c>
      <c r="AF97" s="99" t="str">
        <f t="shared" si="55"/>
        <v/>
      </c>
      <c r="AG97" s="99" t="str">
        <f t="shared" si="56"/>
        <v/>
      </c>
      <c r="AH97" s="155" t="str">
        <f t="shared" si="57"/>
        <v/>
      </c>
      <c r="AI97" s="99" t="str">
        <f t="shared" si="58"/>
        <v>Bezirksmeisterschaften 2017</v>
      </c>
      <c r="AJ97" s="158" t="str">
        <f t="shared" si="59"/>
        <v/>
      </c>
      <c r="AK97" s="158" t="str">
        <f t="shared" si="60"/>
        <v/>
      </c>
      <c r="AL97" s="158" t="str">
        <f t="shared" si="61"/>
        <v/>
      </c>
      <c r="AM97" s="158" t="str">
        <f t="shared" si="62"/>
        <v/>
      </c>
      <c r="AN97" s="158" t="str">
        <f t="shared" si="63"/>
        <v/>
      </c>
      <c r="AO97" s="158" t="str">
        <f t="shared" si="64"/>
        <v/>
      </c>
      <c r="AP97" s="150"/>
      <c r="AQ97" s="150"/>
      <c r="AS97" s="99">
        <f t="shared" si="65"/>
        <v>1</v>
      </c>
      <c r="AT97" s="99">
        <f t="shared" si="66"/>
        <v>1</v>
      </c>
      <c r="AU97" s="99">
        <f t="shared" si="67"/>
        <v>1</v>
      </c>
      <c r="AV97" s="99">
        <f t="shared" si="68"/>
        <v>1</v>
      </c>
      <c r="AW97" s="99">
        <f t="shared" si="69"/>
        <v>1</v>
      </c>
      <c r="AX97" s="99">
        <f t="shared" si="70"/>
        <v>1</v>
      </c>
      <c r="AY97" s="99">
        <f t="shared" si="71"/>
        <v>1</v>
      </c>
      <c r="AZ97" s="99">
        <f t="shared" si="72"/>
        <v>1</v>
      </c>
      <c r="BA97" s="99">
        <f t="shared" si="73"/>
        <v>1</v>
      </c>
      <c r="BB97" s="99">
        <f t="shared" si="74"/>
        <v>1</v>
      </c>
      <c r="BC97" s="99">
        <f t="shared" si="75"/>
        <v>1</v>
      </c>
      <c r="BD97" s="99">
        <f t="shared" si="76"/>
        <v>1</v>
      </c>
      <c r="BE97" s="99">
        <f t="shared" si="77"/>
        <v>1</v>
      </c>
      <c r="BF97" s="99">
        <f t="shared" si="78"/>
        <v>1</v>
      </c>
      <c r="BG97" s="99">
        <f t="shared" si="79"/>
        <v>1</v>
      </c>
    </row>
    <row r="98" spans="1:59" x14ac:dyDescent="0.2">
      <c r="A98" s="131" t="s">
        <v>82</v>
      </c>
      <c r="B98" s="102"/>
      <c r="C98" s="102"/>
      <c r="D98" s="113"/>
      <c r="E98" s="141" t="str">
        <f t="shared" si="80"/>
        <v>Weserbergland</v>
      </c>
      <c r="F98" s="12"/>
      <c r="G98" s="12"/>
      <c r="H98" s="12"/>
      <c r="I98" s="13"/>
      <c r="J98" s="166" t="s">
        <v>1050</v>
      </c>
      <c r="K98" s="12"/>
      <c r="L98" s="134"/>
      <c r="M98" s="14"/>
      <c r="N98" s="132" t="str">
        <f>IF(M98="","",Listen!$K$2)</f>
        <v/>
      </c>
      <c r="O98" s="14"/>
      <c r="P98" s="132" t="str">
        <f>IF(O98="","",Listen!$K$2)</f>
        <v/>
      </c>
      <c r="Q98" s="14"/>
      <c r="R98" s="132" t="str">
        <f>IF(Q98="","",Listen!$K$2)</f>
        <v/>
      </c>
      <c r="S98" s="14"/>
      <c r="T98" s="132" t="str">
        <f>IF(S98="","",Listen!$K$2)</f>
        <v/>
      </c>
      <c r="U98" s="14"/>
      <c r="V98" s="132" t="str">
        <f>IF(U98="","",Listen!$K$2)</f>
        <v/>
      </c>
      <c r="W98" s="14"/>
      <c r="X98" s="132" t="str">
        <f>IF(W98="","",Listen!$K$2)</f>
        <v/>
      </c>
      <c r="Y98" s="116" t="str">
        <f t="shared" si="49"/>
        <v/>
      </c>
      <c r="AA98" s="99" t="str">
        <f t="shared" si="50"/>
        <v/>
      </c>
      <c r="AB98" s="99" t="str">
        <f t="shared" si="51"/>
        <v/>
      </c>
      <c r="AC98" s="99" t="str">
        <f t="shared" si="52"/>
        <v/>
      </c>
      <c r="AD98" s="99" t="str">
        <f t="shared" si="53"/>
        <v>Weserbergland</v>
      </c>
      <c r="AE98" s="99" t="str">
        <f t="shared" si="54"/>
        <v/>
      </c>
      <c r="AF98" s="99" t="str">
        <f t="shared" si="55"/>
        <v/>
      </c>
      <c r="AG98" s="99" t="str">
        <f t="shared" si="56"/>
        <v/>
      </c>
      <c r="AH98" s="155" t="str">
        <f t="shared" si="57"/>
        <v/>
      </c>
      <c r="AI98" s="99" t="str">
        <f t="shared" si="58"/>
        <v>Bezirksmeisterschaften 2017</v>
      </c>
      <c r="AJ98" s="158" t="str">
        <f t="shared" si="59"/>
        <v/>
      </c>
      <c r="AK98" s="158" t="str">
        <f t="shared" si="60"/>
        <v/>
      </c>
      <c r="AL98" s="158" t="str">
        <f t="shared" si="61"/>
        <v/>
      </c>
      <c r="AM98" s="158" t="str">
        <f t="shared" si="62"/>
        <v/>
      </c>
      <c r="AN98" s="158" t="str">
        <f t="shared" si="63"/>
        <v/>
      </c>
      <c r="AO98" s="158" t="str">
        <f t="shared" si="64"/>
        <v/>
      </c>
      <c r="AP98" s="150"/>
      <c r="AQ98" s="150"/>
      <c r="AS98" s="99">
        <f t="shared" si="65"/>
        <v>1</v>
      </c>
      <c r="AT98" s="99">
        <f t="shared" si="66"/>
        <v>1</v>
      </c>
      <c r="AU98" s="99">
        <f t="shared" si="67"/>
        <v>1</v>
      </c>
      <c r="AV98" s="99">
        <f t="shared" si="68"/>
        <v>1</v>
      </c>
      <c r="AW98" s="99">
        <f t="shared" si="69"/>
        <v>1</v>
      </c>
      <c r="AX98" s="99">
        <f t="shared" si="70"/>
        <v>1</v>
      </c>
      <c r="AY98" s="99">
        <f t="shared" si="71"/>
        <v>1</v>
      </c>
      <c r="AZ98" s="99">
        <f t="shared" si="72"/>
        <v>1</v>
      </c>
      <c r="BA98" s="99">
        <f t="shared" si="73"/>
        <v>1</v>
      </c>
      <c r="BB98" s="99">
        <f t="shared" si="74"/>
        <v>1</v>
      </c>
      <c r="BC98" s="99">
        <f t="shared" si="75"/>
        <v>1</v>
      </c>
      <c r="BD98" s="99">
        <f t="shared" si="76"/>
        <v>1</v>
      </c>
      <c r="BE98" s="99">
        <f t="shared" si="77"/>
        <v>1</v>
      </c>
      <c r="BF98" s="99">
        <f t="shared" si="78"/>
        <v>1</v>
      </c>
      <c r="BG98" s="99">
        <f t="shared" si="79"/>
        <v>1</v>
      </c>
    </row>
    <row r="99" spans="1:59" x14ac:dyDescent="0.2">
      <c r="A99" s="131" t="s">
        <v>82</v>
      </c>
      <c r="B99" s="102"/>
      <c r="C99" s="102"/>
      <c r="D99" s="113"/>
      <c r="E99" s="141" t="str">
        <f t="shared" si="80"/>
        <v>Weserbergland</v>
      </c>
      <c r="F99" s="12"/>
      <c r="G99" s="12"/>
      <c r="H99" s="12"/>
      <c r="I99" s="13"/>
      <c r="J99" s="166" t="s">
        <v>1050</v>
      </c>
      <c r="K99" s="12"/>
      <c r="L99" s="134"/>
      <c r="M99" s="14"/>
      <c r="N99" s="132" t="str">
        <f>IF(M99="","",Listen!$K$2)</f>
        <v/>
      </c>
      <c r="O99" s="14"/>
      <c r="P99" s="132" t="str">
        <f>IF(O99="","",Listen!$K$2)</f>
        <v/>
      </c>
      <c r="Q99" s="14"/>
      <c r="R99" s="132" t="str">
        <f>IF(Q99="","",Listen!$K$2)</f>
        <v/>
      </c>
      <c r="S99" s="14"/>
      <c r="T99" s="132" t="str">
        <f>IF(S99="","",Listen!$K$2)</f>
        <v/>
      </c>
      <c r="U99" s="14"/>
      <c r="V99" s="132" t="str">
        <f>IF(U99="","",Listen!$K$2)</f>
        <v/>
      </c>
      <c r="W99" s="14"/>
      <c r="X99" s="132" t="str">
        <f>IF(W99="","",Listen!$K$2)</f>
        <v/>
      </c>
      <c r="Y99" s="116" t="str">
        <f t="shared" si="49"/>
        <v/>
      </c>
      <c r="AA99" s="99" t="str">
        <f t="shared" si="50"/>
        <v/>
      </c>
      <c r="AB99" s="99" t="str">
        <f t="shared" si="51"/>
        <v/>
      </c>
      <c r="AC99" s="99" t="str">
        <f t="shared" si="52"/>
        <v/>
      </c>
      <c r="AD99" s="99" t="str">
        <f t="shared" si="53"/>
        <v>Weserbergland</v>
      </c>
      <c r="AE99" s="99" t="str">
        <f t="shared" si="54"/>
        <v/>
      </c>
      <c r="AF99" s="99" t="str">
        <f t="shared" si="55"/>
        <v/>
      </c>
      <c r="AG99" s="99" t="str">
        <f t="shared" si="56"/>
        <v/>
      </c>
      <c r="AH99" s="155" t="str">
        <f t="shared" si="57"/>
        <v/>
      </c>
      <c r="AI99" s="99" t="str">
        <f t="shared" si="58"/>
        <v>Bezirksmeisterschaften 2017</v>
      </c>
      <c r="AJ99" s="158" t="str">
        <f t="shared" si="59"/>
        <v/>
      </c>
      <c r="AK99" s="158" t="str">
        <f t="shared" si="60"/>
        <v/>
      </c>
      <c r="AL99" s="158" t="str">
        <f t="shared" si="61"/>
        <v/>
      </c>
      <c r="AM99" s="158" t="str">
        <f t="shared" si="62"/>
        <v/>
      </c>
      <c r="AN99" s="158" t="str">
        <f t="shared" si="63"/>
        <v/>
      </c>
      <c r="AO99" s="158" t="str">
        <f t="shared" si="64"/>
        <v/>
      </c>
      <c r="AP99" s="150"/>
      <c r="AQ99" s="150"/>
      <c r="AS99" s="99">
        <f t="shared" si="65"/>
        <v>1</v>
      </c>
      <c r="AT99" s="99">
        <f t="shared" si="66"/>
        <v>1</v>
      </c>
      <c r="AU99" s="99">
        <f t="shared" si="67"/>
        <v>1</v>
      </c>
      <c r="AV99" s="99">
        <f t="shared" si="68"/>
        <v>1</v>
      </c>
      <c r="AW99" s="99">
        <f t="shared" si="69"/>
        <v>1</v>
      </c>
      <c r="AX99" s="99">
        <f t="shared" si="70"/>
        <v>1</v>
      </c>
      <c r="AY99" s="99">
        <f t="shared" si="71"/>
        <v>1</v>
      </c>
      <c r="AZ99" s="99">
        <f t="shared" si="72"/>
        <v>1</v>
      </c>
      <c r="BA99" s="99">
        <f t="shared" si="73"/>
        <v>1</v>
      </c>
      <c r="BB99" s="99">
        <f t="shared" si="74"/>
        <v>1</v>
      </c>
      <c r="BC99" s="99">
        <f t="shared" si="75"/>
        <v>1</v>
      </c>
      <c r="BD99" s="99">
        <f t="shared" si="76"/>
        <v>1</v>
      </c>
      <c r="BE99" s="99">
        <f t="shared" si="77"/>
        <v>1</v>
      </c>
      <c r="BF99" s="99">
        <f t="shared" si="78"/>
        <v>1</v>
      </c>
      <c r="BG99" s="99">
        <f t="shared" si="79"/>
        <v>1</v>
      </c>
    </row>
    <row r="100" spans="1:59" x14ac:dyDescent="0.2">
      <c r="A100" s="131" t="s">
        <v>82</v>
      </c>
      <c r="B100" s="102"/>
      <c r="C100" s="102"/>
      <c r="D100" s="113"/>
      <c r="E100" s="141" t="str">
        <f t="shared" si="80"/>
        <v>Weserbergland</v>
      </c>
      <c r="F100" s="12"/>
      <c r="G100" s="12"/>
      <c r="H100" s="12"/>
      <c r="I100" s="13"/>
      <c r="J100" s="166" t="s">
        <v>1050</v>
      </c>
      <c r="K100" s="12"/>
      <c r="L100" s="134"/>
      <c r="M100" s="14"/>
      <c r="N100" s="132" t="str">
        <f>IF(M100="","",Listen!$K$2)</f>
        <v/>
      </c>
      <c r="O100" s="14"/>
      <c r="P100" s="132" t="str">
        <f>IF(O100="","",Listen!$K$2)</f>
        <v/>
      </c>
      <c r="Q100" s="14"/>
      <c r="R100" s="132" t="str">
        <f>IF(Q100="","",Listen!$K$2)</f>
        <v/>
      </c>
      <c r="S100" s="14"/>
      <c r="T100" s="132" t="str">
        <f>IF(S100="","",Listen!$K$2)</f>
        <v/>
      </c>
      <c r="U100" s="14"/>
      <c r="V100" s="132" t="str">
        <f>IF(U100="","",Listen!$K$2)</f>
        <v/>
      </c>
      <c r="W100" s="14"/>
      <c r="X100" s="132" t="str">
        <f>IF(W100="","",Listen!$K$2)</f>
        <v/>
      </c>
      <c r="Y100" s="116" t="str">
        <f t="shared" si="49"/>
        <v/>
      </c>
      <c r="AA100" s="99" t="str">
        <f t="shared" si="50"/>
        <v/>
      </c>
      <c r="AB100" s="99" t="str">
        <f t="shared" si="51"/>
        <v/>
      </c>
      <c r="AC100" s="99" t="str">
        <f t="shared" si="52"/>
        <v/>
      </c>
      <c r="AD100" s="99" t="str">
        <f t="shared" si="53"/>
        <v>Weserbergland</v>
      </c>
      <c r="AE100" s="99" t="str">
        <f t="shared" si="54"/>
        <v/>
      </c>
      <c r="AF100" s="99" t="str">
        <f t="shared" si="55"/>
        <v/>
      </c>
      <c r="AG100" s="99" t="str">
        <f t="shared" si="56"/>
        <v/>
      </c>
      <c r="AH100" s="155" t="str">
        <f t="shared" si="57"/>
        <v/>
      </c>
      <c r="AI100" s="99" t="str">
        <f t="shared" si="58"/>
        <v>Bezirksmeisterschaften 2017</v>
      </c>
      <c r="AJ100" s="158" t="str">
        <f t="shared" si="59"/>
        <v/>
      </c>
      <c r="AK100" s="158" t="str">
        <f t="shared" si="60"/>
        <v/>
      </c>
      <c r="AL100" s="158" t="str">
        <f t="shared" si="61"/>
        <v/>
      </c>
      <c r="AM100" s="158" t="str">
        <f t="shared" si="62"/>
        <v/>
      </c>
      <c r="AN100" s="158" t="str">
        <f t="shared" si="63"/>
        <v/>
      </c>
      <c r="AO100" s="158" t="str">
        <f t="shared" si="64"/>
        <v/>
      </c>
      <c r="AP100" s="150"/>
      <c r="AQ100" s="150"/>
      <c r="AS100" s="99">
        <f t="shared" si="65"/>
        <v>1</v>
      </c>
      <c r="AT100" s="99">
        <f t="shared" si="66"/>
        <v>1</v>
      </c>
      <c r="AU100" s="99">
        <f t="shared" si="67"/>
        <v>1</v>
      </c>
      <c r="AV100" s="99">
        <f t="shared" si="68"/>
        <v>1</v>
      </c>
      <c r="AW100" s="99">
        <f t="shared" si="69"/>
        <v>1</v>
      </c>
      <c r="AX100" s="99">
        <f t="shared" si="70"/>
        <v>1</v>
      </c>
      <c r="AY100" s="99">
        <f t="shared" si="71"/>
        <v>1</v>
      </c>
      <c r="AZ100" s="99">
        <f t="shared" si="72"/>
        <v>1</v>
      </c>
      <c r="BA100" s="99">
        <f t="shared" si="73"/>
        <v>1</v>
      </c>
      <c r="BB100" s="99">
        <f t="shared" si="74"/>
        <v>1</v>
      </c>
      <c r="BC100" s="99">
        <f t="shared" si="75"/>
        <v>1</v>
      </c>
      <c r="BD100" s="99">
        <f t="shared" si="76"/>
        <v>1</v>
      </c>
      <c r="BE100" s="99">
        <f t="shared" si="77"/>
        <v>1</v>
      </c>
      <c r="BF100" s="99">
        <f t="shared" si="78"/>
        <v>1</v>
      </c>
      <c r="BG100" s="99">
        <f t="shared" si="79"/>
        <v>1</v>
      </c>
    </row>
    <row r="101" spans="1:59" x14ac:dyDescent="0.2">
      <c r="A101" s="131" t="s">
        <v>82</v>
      </c>
      <c r="B101" s="102"/>
      <c r="C101" s="102"/>
      <c r="D101" s="113"/>
      <c r="E101" s="141" t="str">
        <f t="shared" si="80"/>
        <v>Weserbergland</v>
      </c>
      <c r="F101" s="12"/>
      <c r="G101" s="12"/>
      <c r="H101" s="12"/>
      <c r="I101" s="13"/>
      <c r="J101" s="166" t="s">
        <v>1050</v>
      </c>
      <c r="K101" s="12"/>
      <c r="L101" s="134"/>
      <c r="M101" s="14"/>
      <c r="N101" s="132" t="str">
        <f>IF(M101="","",Listen!$K$2)</f>
        <v/>
      </c>
      <c r="O101" s="14"/>
      <c r="P101" s="132" t="str">
        <f>IF(O101="","",Listen!$K$2)</f>
        <v/>
      </c>
      <c r="Q101" s="14"/>
      <c r="R101" s="132" t="str">
        <f>IF(Q101="","",Listen!$K$2)</f>
        <v/>
      </c>
      <c r="S101" s="14"/>
      <c r="T101" s="132" t="str">
        <f>IF(S101="","",Listen!$K$2)</f>
        <v/>
      </c>
      <c r="U101" s="14"/>
      <c r="V101" s="132" t="str">
        <f>IF(U101="","",Listen!$K$2)</f>
        <v/>
      </c>
      <c r="W101" s="14"/>
      <c r="X101" s="132" t="str">
        <f>IF(W101="","",Listen!$K$2)</f>
        <v/>
      </c>
      <c r="Y101" s="116" t="str">
        <f t="shared" si="49"/>
        <v/>
      </c>
      <c r="AA101" s="99" t="str">
        <f t="shared" si="50"/>
        <v/>
      </c>
      <c r="AB101" s="99" t="str">
        <f t="shared" si="51"/>
        <v/>
      </c>
      <c r="AC101" s="99" t="str">
        <f t="shared" si="52"/>
        <v/>
      </c>
      <c r="AD101" s="99" t="str">
        <f t="shared" si="53"/>
        <v>Weserbergland</v>
      </c>
      <c r="AE101" s="99" t="str">
        <f t="shared" si="54"/>
        <v/>
      </c>
      <c r="AF101" s="99" t="str">
        <f t="shared" si="55"/>
        <v/>
      </c>
      <c r="AG101" s="99" t="str">
        <f t="shared" si="56"/>
        <v/>
      </c>
      <c r="AH101" s="155" t="str">
        <f t="shared" si="57"/>
        <v/>
      </c>
      <c r="AI101" s="99" t="str">
        <f t="shared" si="58"/>
        <v>Bezirksmeisterschaften 2017</v>
      </c>
      <c r="AJ101" s="158" t="str">
        <f t="shared" si="59"/>
        <v/>
      </c>
      <c r="AK101" s="158" t="str">
        <f t="shared" si="60"/>
        <v/>
      </c>
      <c r="AL101" s="158" t="str">
        <f t="shared" si="61"/>
        <v/>
      </c>
      <c r="AM101" s="158" t="str">
        <f t="shared" si="62"/>
        <v/>
      </c>
      <c r="AN101" s="158" t="str">
        <f t="shared" si="63"/>
        <v/>
      </c>
      <c r="AO101" s="158" t="str">
        <f t="shared" si="64"/>
        <v/>
      </c>
      <c r="AP101" s="150"/>
      <c r="AQ101" s="150"/>
      <c r="AS101" s="99">
        <f t="shared" si="65"/>
        <v>1</v>
      </c>
      <c r="AT101" s="99">
        <f t="shared" si="66"/>
        <v>1</v>
      </c>
      <c r="AU101" s="99">
        <f t="shared" si="67"/>
        <v>1</v>
      </c>
      <c r="AV101" s="99">
        <f t="shared" si="68"/>
        <v>1</v>
      </c>
      <c r="AW101" s="99">
        <f t="shared" si="69"/>
        <v>1</v>
      </c>
      <c r="AX101" s="99">
        <f t="shared" si="70"/>
        <v>1</v>
      </c>
      <c r="AY101" s="99">
        <f t="shared" si="71"/>
        <v>1</v>
      </c>
      <c r="AZ101" s="99">
        <f t="shared" si="72"/>
        <v>1</v>
      </c>
      <c r="BA101" s="99">
        <f t="shared" si="73"/>
        <v>1</v>
      </c>
      <c r="BB101" s="99">
        <f t="shared" si="74"/>
        <v>1</v>
      </c>
      <c r="BC101" s="99">
        <f t="shared" si="75"/>
        <v>1</v>
      </c>
      <c r="BD101" s="99">
        <f t="shared" si="76"/>
        <v>1</v>
      </c>
      <c r="BE101" s="99">
        <f t="shared" si="77"/>
        <v>1</v>
      </c>
      <c r="BF101" s="99">
        <f t="shared" si="78"/>
        <v>1</v>
      </c>
      <c r="BG101" s="99">
        <f t="shared" si="79"/>
        <v>1</v>
      </c>
    </row>
    <row r="102" spans="1:59" x14ac:dyDescent="0.2">
      <c r="A102" s="131" t="s">
        <v>82</v>
      </c>
      <c r="B102" s="102"/>
      <c r="C102" s="102"/>
      <c r="D102" s="113"/>
      <c r="E102" s="141" t="str">
        <f t="shared" si="80"/>
        <v>Weserbergland</v>
      </c>
      <c r="F102" s="12"/>
      <c r="G102" s="12"/>
      <c r="H102" s="12"/>
      <c r="I102" s="13"/>
      <c r="J102" s="166" t="s">
        <v>1050</v>
      </c>
      <c r="K102" s="12"/>
      <c r="L102" s="134"/>
      <c r="M102" s="14"/>
      <c r="N102" s="132" t="str">
        <f>IF(M102="","",Listen!$K$2)</f>
        <v/>
      </c>
      <c r="O102" s="14"/>
      <c r="P102" s="132" t="str">
        <f>IF(O102="","",Listen!$K$2)</f>
        <v/>
      </c>
      <c r="Q102" s="14"/>
      <c r="R102" s="132" t="str">
        <f>IF(Q102="","",Listen!$K$2)</f>
        <v/>
      </c>
      <c r="S102" s="14"/>
      <c r="T102" s="132" t="str">
        <f>IF(S102="","",Listen!$K$2)</f>
        <v/>
      </c>
      <c r="U102" s="14"/>
      <c r="V102" s="132" t="str">
        <f>IF(U102="","",Listen!$K$2)</f>
        <v/>
      </c>
      <c r="W102" s="14"/>
      <c r="X102" s="132" t="str">
        <f>IF(W102="","",Listen!$K$2)</f>
        <v/>
      </c>
      <c r="Y102" s="116" t="str">
        <f t="shared" si="49"/>
        <v/>
      </c>
      <c r="AA102" s="99" t="str">
        <f t="shared" si="50"/>
        <v/>
      </c>
      <c r="AB102" s="99" t="str">
        <f t="shared" si="51"/>
        <v/>
      </c>
      <c r="AC102" s="99" t="str">
        <f t="shared" si="52"/>
        <v/>
      </c>
      <c r="AD102" s="99" t="str">
        <f t="shared" si="53"/>
        <v>Weserbergland</v>
      </c>
      <c r="AE102" s="99" t="str">
        <f t="shared" si="54"/>
        <v/>
      </c>
      <c r="AF102" s="99" t="str">
        <f t="shared" si="55"/>
        <v/>
      </c>
      <c r="AG102" s="99" t="str">
        <f t="shared" si="56"/>
        <v/>
      </c>
      <c r="AH102" s="155" t="str">
        <f t="shared" si="57"/>
        <v/>
      </c>
      <c r="AI102" s="99" t="str">
        <f t="shared" si="58"/>
        <v>Bezirksmeisterschaften 2017</v>
      </c>
      <c r="AJ102" s="158" t="str">
        <f t="shared" si="59"/>
        <v/>
      </c>
      <c r="AK102" s="158" t="str">
        <f t="shared" si="60"/>
        <v/>
      </c>
      <c r="AL102" s="158" t="str">
        <f t="shared" si="61"/>
        <v/>
      </c>
      <c r="AM102" s="158" t="str">
        <f t="shared" si="62"/>
        <v/>
      </c>
      <c r="AN102" s="158" t="str">
        <f t="shared" si="63"/>
        <v/>
      </c>
      <c r="AO102" s="158" t="str">
        <f t="shared" si="64"/>
        <v/>
      </c>
      <c r="AP102" s="150"/>
      <c r="AQ102" s="150"/>
      <c r="AS102" s="99">
        <f t="shared" si="65"/>
        <v>1</v>
      </c>
      <c r="AT102" s="99">
        <f t="shared" si="66"/>
        <v>1</v>
      </c>
      <c r="AU102" s="99">
        <f t="shared" si="67"/>
        <v>1</v>
      </c>
      <c r="AV102" s="99">
        <f t="shared" si="68"/>
        <v>1</v>
      </c>
      <c r="AW102" s="99">
        <f t="shared" si="69"/>
        <v>1</v>
      </c>
      <c r="AX102" s="99">
        <f t="shared" si="70"/>
        <v>1</v>
      </c>
      <c r="AY102" s="99">
        <f t="shared" si="71"/>
        <v>1</v>
      </c>
      <c r="AZ102" s="99">
        <f t="shared" si="72"/>
        <v>1</v>
      </c>
      <c r="BA102" s="99">
        <f t="shared" si="73"/>
        <v>1</v>
      </c>
      <c r="BB102" s="99">
        <f t="shared" si="74"/>
        <v>1</v>
      </c>
      <c r="BC102" s="99">
        <f t="shared" si="75"/>
        <v>1</v>
      </c>
      <c r="BD102" s="99">
        <f t="shared" si="76"/>
        <v>1</v>
      </c>
      <c r="BE102" s="99">
        <f t="shared" si="77"/>
        <v>1</v>
      </c>
      <c r="BF102" s="99">
        <f t="shared" si="78"/>
        <v>1</v>
      </c>
      <c r="BG102" s="99">
        <f t="shared" si="79"/>
        <v>1</v>
      </c>
    </row>
    <row r="103" spans="1:59" hidden="1" x14ac:dyDescent="0.2"/>
    <row r="104" spans="1:59" hidden="1" x14ac:dyDescent="0.2"/>
    <row r="105" spans="1:59" hidden="1" x14ac:dyDescent="0.2"/>
    <row r="106" spans="1:59" hidden="1" x14ac:dyDescent="0.2"/>
    <row r="107" spans="1:59" hidden="1" x14ac:dyDescent="0.2"/>
    <row r="108" spans="1:59" hidden="1" x14ac:dyDescent="0.2"/>
    <row r="109" spans="1:59" hidden="1" x14ac:dyDescent="0.2"/>
    <row r="110" spans="1:59" hidden="1" x14ac:dyDescent="0.2"/>
    <row r="111" spans="1:59" hidden="1" x14ac:dyDescent="0.2"/>
    <row r="112" spans="1:5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91A4" sheet="1" objects="1" scenarios="1" selectLockedCells="1" sort="0" autoFilter="0" pivotTables="0"/>
  <autoFilter ref="A3:Y62"/>
  <dataConsolidate/>
  <mergeCells count="3">
    <mergeCell ref="K1:K2"/>
    <mergeCell ref="M1:Y1"/>
    <mergeCell ref="M2:Y2"/>
  </mergeCells>
  <phoneticPr fontId="20" type="noConversion"/>
  <conditionalFormatting sqref="D4 A4:A102">
    <cfRule type="cellIs" dxfId="16" priority="14" stopIfTrue="1" operator="equal">
      <formula>"M"</formula>
    </cfRule>
    <cfRule type="cellIs" dxfId="15" priority="15" stopIfTrue="1" operator="equal">
      <formula>"E"</formula>
    </cfRule>
  </conditionalFormatting>
  <conditionalFormatting sqref="H4:H102">
    <cfRule type="cellIs" dxfId="14" priority="16" stopIfTrue="1" operator="equal">
      <formula>"W"</formula>
    </cfRule>
    <cfRule type="cellIs" dxfId="13" priority="17" stopIfTrue="1" operator="equal">
      <formula>"M"</formula>
    </cfRule>
  </conditionalFormatting>
  <conditionalFormatting sqref="Y4:Y102">
    <cfRule type="cellIs" dxfId="12" priority="12" stopIfTrue="1" operator="between">
      <formula>3</formula>
      <formula>4</formula>
    </cfRule>
    <cfRule type="cellIs" dxfId="11" priority="13" stopIfTrue="1" operator="between">
      <formula>0</formula>
      <formula>6</formula>
    </cfRule>
  </conditionalFormatting>
  <conditionalFormatting sqref="AS4:BG102">
    <cfRule type="cellIs" dxfId="10" priority="5" operator="equal">
      <formula>0</formula>
    </cfRule>
  </conditionalFormatting>
  <conditionalFormatting sqref="D5:D48">
    <cfRule type="cellIs" dxfId="9" priority="3" stopIfTrue="1" operator="equal">
      <formula>"M"</formula>
    </cfRule>
    <cfRule type="cellIs" dxfId="8" priority="4" stopIfTrue="1" operator="equal">
      <formula>"E"</formula>
    </cfRule>
  </conditionalFormatting>
  <conditionalFormatting sqref="D49:D102">
    <cfRule type="cellIs" dxfId="7" priority="1" stopIfTrue="1" operator="equal">
      <formula>"M"</formula>
    </cfRule>
    <cfRule type="cellIs" dxfId="6" priority="2" stopIfTrue="1" operator="equal">
      <formula>"E"</formula>
    </cfRule>
  </conditionalFormatting>
  <dataValidations xWindow="110" yWindow="449" count="15">
    <dataValidation type="list" allowBlank="1" showInputMessage="1" showErrorMessage="1" errorTitle="Ortsgruppe" error="Die Ortsgruppe muss aus der Liste ausgewählt werden._x000a_Sollte eine Ortsgruppe fehlen bitte ein leeres Feld nutzen und umgehend eine Mail an landesmeisterschaften@nds.dlrg.de schicken mit einer kurzen Fehlerbeschreibung" promptTitle="Ortsgruppe" sqref="F4:F102">
      <formula1>INDEX(gliederungen,,MATCH(E4,bezirke,))</formula1>
    </dataValidation>
    <dataValidation type="list" allowBlank="1" showInputMessage="1" showErrorMessage="1" error="Start in Mannschaft_x000a_Ja / Nein" prompt="Start in Mannschaft_x000a_Ja / Nein" sqref="K4:K102">
      <formula1>"Ja,Nein"</formula1>
      <formula2>0</formula2>
    </dataValidation>
    <dataValidation type="decimal" allowBlank="1" showInputMessage="1" showErrorMessage="1" error="Meldepunktzahl mit 2 Dezimalstellen" prompt="Meldepunktzahl mit 2 Dezimalstellen_x000a_" sqref="I4:I102">
      <formula1>0</formula1>
      <formula2>6000</formula2>
    </dataValidation>
    <dataValidation type="list" allowBlank="1" showInputMessage="1" showErrorMessage="1" error="M: Männlich _x000a_W: Weiblich" promptTitle="Geschlecht" prompt="M: Männlich _x000a_W: Weiblich" sqref="H4:H102">
      <formula1>Geschlecht</formula1>
      <formula2>0</formula2>
    </dataValidation>
    <dataValidation type="time" allowBlank="1" showInputMessage="1" showErrorMessage="1" error="Meldezeit im Format m:ss,00_x000a_m: Minuten_x000a_ss: Sekunden_x000a_00: 1/100 Sekunden_x000a__x000a_Meldung ohne Zeit mit 9:59,99" prompt="Meldezeit im Format m:ss,00_x000a_m: Minuten_x000a_ss: Sekunden_x000a_00: 1/100 Sekunden_x000a__x000a_Meldung ohne Zeit mit 9:59,99" sqref="U4:U102 S4:S102 Q4:Q102 W4:W102 O4:O102 M4:M102">
      <formula1>0.000138888888888889</formula1>
      <formula2>0.00694444444444444</formula2>
    </dataValidation>
    <dataValidation showInputMessage="1" showErrorMessage="1" error="LV auswählen" prompt="Bezirk auswählen" sqref="G2">
      <formula1>0</formula1>
      <formula2>0</formula2>
    </dataValidation>
    <dataValidation type="textLength" allowBlank="1" showInputMessage="1" showErrorMessage="1" error="Nachname max. 15 Zeichen" prompt="Nachname max. 15 Zeichen" sqref="B4:B102">
      <formula1>0</formula1>
      <formula2>15</formula2>
    </dataValidation>
    <dataValidation type="textLength" allowBlank="1" showInputMessage="1" showErrorMessage="1" error="Vorname max. 15 Zeichen_x000a_Mannschaft max. 20 Zeichen" prompt="Vorname max. 15 Zeichen" sqref="C4:C102">
      <formula1>0</formula1>
      <formula2>20</formula2>
    </dataValidation>
    <dataValidation type="whole" allowBlank="1" showInputMessage="1" showErrorMessage="1" errorTitle="Jahrgang" error="Den Jahrgang bitte als 4-stellige Zahl eingeben, zum Beispiel 1984" sqref="D1:E2">
      <formula1>1990</formula1>
      <formula2>2015</formula2>
    </dataValidation>
    <dataValidation type="whole" allowBlank="1" showInputMessage="1" showErrorMessage="1" errorTitle="Jahrgang" error="Der Jahrgang muss 4-Stellig eingeben werden. Zum Beispiel 1984" promptTitle="Jahrgang" prompt="Den Jahrgang 4-stellig eingeben" sqref="D4:D102">
      <formula1>1900</formula1>
      <formula2>2015</formula2>
    </dataValidation>
    <dataValidation type="list" allowBlank="1" showInputMessage="1" showErrorMessage="1" error="Altersklasse aus Liste auswählen" prompt="Altersklasse aus Liste auswählen" sqref="G4:G102">
      <formula1>AK_Einzel</formula1>
    </dataValidation>
    <dataValidation type="list" allowBlank="1" showInputMessage="1" showErrorMessage="1" sqref="V4:V102 P4:P102 R4:R102 X4:X102 T4:T102 N4:N102">
      <formula1>Protokolle_Einzel</formula1>
    </dataValidation>
    <dataValidation type="list" allowBlank="1" showInputMessage="1" showErrorMessage="1" sqref="AP4:AP102">
      <formula1>quali</formula1>
    </dataValidation>
    <dataValidation type="list" allowBlank="1" showDropDown="1" error="E: Einzel _x000a_M: Mannschaft" promptTitle="Wettkampf" prompt="E: Einzel" sqref="A4:A102">
      <formula1>Wettkampf</formula1>
    </dataValidation>
    <dataValidation type="custom" errorStyle="warning" allowBlank="1" showInputMessage="1" showErrorMessage="1" errorTitle="Protokoll Meldepunktzahl" error="Änderung betrifft Senioren?" promptTitle="Protokoll Meldepunkte" prompt="Für die Senioren gibt es die Möglichkeit, die Meldepunktzahl auch von anderen Meisterschaften nachzuweisen (Siehe Ausschreibung)_x000a_" sqref="J4:J102">
      <formula1>"Bezirksmeisterschaften 2016"</formula1>
    </dataValidation>
  </dataValidations>
  <pageMargins left="0.78749999999999998" right="0.78749999999999998" top="0.98402777777777772" bottom="0.98402777777777772" header="0.51180555555555551" footer="0.51180555555555551"/>
  <pageSetup paperSize="9" scale="18" firstPageNumber="0" fitToHeight="7" orientation="landscape" horizontalDpi="300" verticalDpi="300" r:id="rId1"/>
  <headerFooter alignWithMargins="0">
    <oddHeader>&amp;C&amp;14LM2008 Meppen  &amp;A</oddHeader>
    <oddFooter xml:space="preserve">&amp;L&amp;8 6408 / &amp;F / &amp;A&amp;R&amp;8&amp;P / &amp;N </oddFooter>
  </headerFooter>
  <ignoredErrors>
    <ignoredError sqref="P8:P62 R8:R62 T8:T62 V8:V62 X8:X62 P4:P7 R4:R7 T4:T7 V4:V7 X4:X7 N4 N5:N62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  <pageSetUpPr fitToPage="1"/>
  </sheetPr>
  <dimension ref="A1:AB178"/>
  <sheetViews>
    <sheetView showGridLines="0" zoomScale="75" zoomScaleNormal="75" workbookViewId="0">
      <pane xSplit="6" ySplit="4" topLeftCell="G5" activePane="bottomRight" state="frozen"/>
      <selection activeCell="A2" sqref="A2:B2"/>
      <selection pane="topRight" activeCell="A2" sqref="A2:B2"/>
      <selection pane="bottomLeft" activeCell="A2" sqref="A2:B2"/>
      <selection pane="bottomRight" activeCell="C5" sqref="C5"/>
    </sheetView>
  </sheetViews>
  <sheetFormatPr baseColWidth="10" defaultColWidth="11.42578125" defaultRowHeight="12.75" outlineLevelCol="1" x14ac:dyDescent="0.2"/>
  <cols>
    <col min="1" max="1" width="6.85546875" style="9" customWidth="1"/>
    <col min="2" max="2" width="14.28515625" style="9" customWidth="1"/>
    <col min="3" max="3" width="22.5703125" style="9" customWidth="1"/>
    <col min="4" max="4" width="13.140625" style="9" bestFit="1" customWidth="1"/>
    <col min="5" max="5" width="12.140625" style="9" bestFit="1" customWidth="1"/>
    <col min="6" max="6" width="22.5703125" style="9" bestFit="1" customWidth="1"/>
    <col min="7" max="7" width="13.28515625" style="9" bestFit="1" customWidth="1"/>
    <col min="8" max="8" width="26.85546875" style="9" bestFit="1" customWidth="1"/>
    <col min="9" max="9" width="12.5703125" style="9" hidden="1" customWidth="1"/>
    <col min="10" max="10" width="11.42578125" style="99"/>
    <col min="11" max="15" width="11.42578125" style="99" hidden="1" customWidth="1" outlineLevel="1"/>
    <col min="16" max="16" width="12.85546875" style="99" hidden="1" customWidth="1" outlineLevel="1"/>
    <col min="17" max="17" width="26.5703125" style="99" hidden="1" customWidth="1" outlineLevel="1"/>
    <col min="18" max="18" width="11.42578125" style="99" hidden="1" customWidth="1" outlineLevel="1"/>
    <col min="19" max="19" width="30.28515625" style="99" hidden="1" customWidth="1" outlineLevel="1"/>
    <col min="20" max="20" width="11.42578125" style="99" collapsed="1"/>
    <col min="21" max="27" width="3.5703125" style="99" hidden="1" customWidth="1" outlineLevel="1"/>
    <col min="28" max="28" width="11.42578125" style="99" collapsed="1"/>
    <col min="29" max="16384" width="11.42578125" style="99"/>
  </cols>
  <sheetData>
    <row r="1" spans="1:28" s="106" customFormat="1" ht="13.5" customHeight="1" x14ac:dyDescent="0.2">
      <c r="A1" s="120" t="s">
        <v>1049</v>
      </c>
      <c r="B1" s="120"/>
      <c r="C1" s="120"/>
      <c r="D1" s="120"/>
      <c r="E1" s="120"/>
      <c r="I1" s="250"/>
    </row>
    <row r="2" spans="1:28" s="106" customFormat="1" ht="20.25" x14ac:dyDescent="0.3">
      <c r="A2" s="120" t="s">
        <v>71</v>
      </c>
      <c r="B2" s="120"/>
      <c r="C2" s="120"/>
      <c r="D2" s="106" t="str">
        <f>Ansprechpartner!C2</f>
        <v>Weserbergland</v>
      </c>
      <c r="G2" s="106" t="str">
        <f>VLOOKUP(D2,Listen!A2:B19,2,0)</f>
        <v>WB</v>
      </c>
      <c r="I2" s="250"/>
      <c r="K2" s="175" t="s">
        <v>768</v>
      </c>
      <c r="L2" s="175"/>
      <c r="M2" s="175"/>
      <c r="N2" s="175"/>
      <c r="O2" s="175"/>
      <c r="P2" s="175"/>
      <c r="Q2" s="175"/>
      <c r="R2" s="175"/>
      <c r="S2" s="175"/>
      <c r="U2" s="251" t="s">
        <v>1023</v>
      </c>
      <c r="V2" s="251"/>
      <c r="W2" s="251"/>
      <c r="X2" s="251"/>
      <c r="Y2" s="251"/>
      <c r="Z2" s="251"/>
      <c r="AA2" s="176"/>
    </row>
    <row r="3" spans="1:28" s="106" customFormat="1" x14ac:dyDescent="0.2">
      <c r="A3" s="121"/>
      <c r="B3" s="121"/>
      <c r="C3" s="121"/>
      <c r="D3" s="121"/>
      <c r="E3" s="121"/>
      <c r="F3" s="121"/>
      <c r="I3" s="250"/>
    </row>
    <row r="4" spans="1:28" s="149" customFormat="1" ht="62.25" x14ac:dyDescent="0.2">
      <c r="A4" s="145" t="s">
        <v>99</v>
      </c>
      <c r="B4" s="146" t="s">
        <v>771</v>
      </c>
      <c r="C4" s="147" t="s">
        <v>769</v>
      </c>
      <c r="D4" s="147" t="s">
        <v>98</v>
      </c>
      <c r="E4" s="147" t="s">
        <v>100</v>
      </c>
      <c r="F4" s="147" t="s">
        <v>83</v>
      </c>
      <c r="G4" s="148" t="s">
        <v>767</v>
      </c>
      <c r="H4" s="148" t="s">
        <v>1002</v>
      </c>
      <c r="I4" s="148" t="s">
        <v>84</v>
      </c>
      <c r="J4" s="210" t="s">
        <v>1047</v>
      </c>
      <c r="K4" s="149" t="s">
        <v>86</v>
      </c>
      <c r="L4" s="149" t="s">
        <v>769</v>
      </c>
      <c r="M4" s="149" t="s">
        <v>771</v>
      </c>
      <c r="N4" s="149" t="s">
        <v>98</v>
      </c>
      <c r="O4" s="149" t="s">
        <v>100</v>
      </c>
      <c r="P4" s="149" t="s">
        <v>767</v>
      </c>
      <c r="Q4" s="149" t="s">
        <v>1002</v>
      </c>
      <c r="R4" s="149" t="s">
        <v>1024</v>
      </c>
      <c r="S4" s="149" t="s">
        <v>1011</v>
      </c>
      <c r="T4" s="210" t="s">
        <v>1047</v>
      </c>
      <c r="U4" s="177" t="s">
        <v>86</v>
      </c>
      <c r="V4" s="177" t="s">
        <v>769</v>
      </c>
      <c r="W4" s="177" t="s">
        <v>771</v>
      </c>
      <c r="X4" s="177" t="s">
        <v>98</v>
      </c>
      <c r="Y4" s="177" t="s">
        <v>100</v>
      </c>
      <c r="Z4" s="177" t="s">
        <v>767</v>
      </c>
      <c r="AA4" s="177" t="s">
        <v>1002</v>
      </c>
    </row>
    <row r="5" spans="1:28" x14ac:dyDescent="0.2">
      <c r="A5" s="11" t="s">
        <v>85</v>
      </c>
      <c r="B5" s="123" t="str">
        <f t="shared" ref="B5:B50" si="0">$D$2</f>
        <v>Weserbergland</v>
      </c>
      <c r="C5" s="124"/>
      <c r="D5" s="12"/>
      <c r="E5" s="12"/>
      <c r="F5" s="140" t="str">
        <f t="shared" ref="F5:F50" si="1">IF(C5=0,"",C5)</f>
        <v/>
      </c>
      <c r="G5" s="142"/>
      <c r="H5" s="178" t="s">
        <v>1050</v>
      </c>
      <c r="I5" s="144"/>
      <c r="J5" s="150"/>
      <c r="K5" s="179" t="str">
        <f t="shared" ref="K5:K50" si="2">F5</f>
        <v/>
      </c>
      <c r="L5" s="179">
        <f t="shared" ref="L5:L50" si="3">C5</f>
        <v>0</v>
      </c>
      <c r="M5" s="180" t="str">
        <f t="shared" ref="M5:M50" si="4">B5</f>
        <v>Weserbergland</v>
      </c>
      <c r="N5" s="181">
        <f t="shared" ref="N5:N50" si="5">D5</f>
        <v>0</v>
      </c>
      <c r="O5" s="181">
        <f t="shared" ref="O5:O50" si="6">E5</f>
        <v>0</v>
      </c>
      <c r="P5" s="182">
        <f t="shared" ref="P5:P50" si="7">G5</f>
        <v>0</v>
      </c>
      <c r="Q5" s="179" t="str">
        <f t="shared" ref="Q5:Q50" si="8">H5</f>
        <v>Bezirksmeisterschaften 2017</v>
      </c>
      <c r="R5" s="181"/>
      <c r="S5" s="181"/>
      <c r="T5" s="150"/>
      <c r="U5" s="99">
        <f t="shared" ref="U5:U50" si="9">IF(K5=F5,1,0)</f>
        <v>1</v>
      </c>
      <c r="V5" s="99">
        <f t="shared" ref="V5:V50" si="10">IF(L5=C5,1,0)</f>
        <v>1</v>
      </c>
      <c r="W5" s="99">
        <f t="shared" ref="W5:W50" si="11">IF(M5=B5,1,0)</f>
        <v>1</v>
      </c>
      <c r="X5" s="99">
        <f t="shared" ref="X5:X50" si="12">IF(N5=D5,1,0)</f>
        <v>1</v>
      </c>
      <c r="Y5" s="99">
        <f t="shared" ref="Y5:Y50" si="13">IF(O5=E5,1,0)</f>
        <v>1</v>
      </c>
      <c r="Z5" s="99">
        <f t="shared" ref="Z5:Z50" si="14">IF(P5=G5,1,0)</f>
        <v>1</v>
      </c>
      <c r="AA5" s="99">
        <f t="shared" ref="AA5:AA50" si="15">IF(Q5=H5,1,0)</f>
        <v>1</v>
      </c>
      <c r="AB5" s="150"/>
    </row>
    <row r="6" spans="1:28" x14ac:dyDescent="0.2">
      <c r="A6" s="11" t="s">
        <v>85</v>
      </c>
      <c r="B6" s="123" t="str">
        <f t="shared" si="0"/>
        <v>Weserbergland</v>
      </c>
      <c r="C6" s="124"/>
      <c r="D6" s="12"/>
      <c r="E6" s="12"/>
      <c r="F6" s="140" t="str">
        <f t="shared" si="1"/>
        <v/>
      </c>
      <c r="G6" s="143"/>
      <c r="H6" s="178" t="s">
        <v>1050</v>
      </c>
      <c r="I6" s="144"/>
      <c r="J6" s="150"/>
      <c r="K6" s="179" t="str">
        <f t="shared" si="2"/>
        <v/>
      </c>
      <c r="L6" s="179">
        <f t="shared" si="3"/>
        <v>0</v>
      </c>
      <c r="M6" s="180" t="str">
        <f t="shared" si="4"/>
        <v>Weserbergland</v>
      </c>
      <c r="N6" s="181">
        <f t="shared" si="5"/>
        <v>0</v>
      </c>
      <c r="O6" s="181">
        <f t="shared" si="6"/>
        <v>0</v>
      </c>
      <c r="P6" s="182">
        <f t="shared" si="7"/>
        <v>0</v>
      </c>
      <c r="Q6" s="179" t="str">
        <f t="shared" si="8"/>
        <v>Bezirksmeisterschaften 2017</v>
      </c>
      <c r="R6" s="181"/>
      <c r="S6" s="181"/>
      <c r="T6" s="150"/>
      <c r="U6" s="99">
        <f t="shared" si="9"/>
        <v>1</v>
      </c>
      <c r="V6" s="99">
        <f t="shared" si="10"/>
        <v>1</v>
      </c>
      <c r="W6" s="99">
        <f t="shared" si="11"/>
        <v>1</v>
      </c>
      <c r="X6" s="99">
        <f t="shared" si="12"/>
        <v>1</v>
      </c>
      <c r="Y6" s="99">
        <f t="shared" si="13"/>
        <v>1</v>
      </c>
      <c r="Z6" s="99">
        <f t="shared" si="14"/>
        <v>1</v>
      </c>
      <c r="AA6" s="99">
        <f t="shared" si="15"/>
        <v>1</v>
      </c>
      <c r="AB6" s="150"/>
    </row>
    <row r="7" spans="1:28" x14ac:dyDescent="0.2">
      <c r="A7" s="11" t="s">
        <v>85</v>
      </c>
      <c r="B7" s="123" t="str">
        <f t="shared" si="0"/>
        <v>Weserbergland</v>
      </c>
      <c r="C7" s="124"/>
      <c r="D7" s="12"/>
      <c r="E7" s="12"/>
      <c r="F7" s="125" t="str">
        <f t="shared" si="1"/>
        <v/>
      </c>
      <c r="G7" s="122"/>
      <c r="H7" s="178" t="s">
        <v>1050</v>
      </c>
      <c r="I7" s="144"/>
      <c r="J7" s="150"/>
      <c r="K7" s="179" t="str">
        <f t="shared" si="2"/>
        <v/>
      </c>
      <c r="L7" s="179">
        <f t="shared" si="3"/>
        <v>0</v>
      </c>
      <c r="M7" s="180" t="str">
        <f t="shared" si="4"/>
        <v>Weserbergland</v>
      </c>
      <c r="N7" s="181">
        <f t="shared" si="5"/>
        <v>0</v>
      </c>
      <c r="O7" s="181">
        <f t="shared" si="6"/>
        <v>0</v>
      </c>
      <c r="P7" s="182">
        <f t="shared" si="7"/>
        <v>0</v>
      </c>
      <c r="Q7" s="179" t="str">
        <f t="shared" si="8"/>
        <v>Bezirksmeisterschaften 2017</v>
      </c>
      <c r="R7" s="181"/>
      <c r="S7" s="181"/>
      <c r="T7" s="150"/>
      <c r="U7" s="99">
        <f t="shared" si="9"/>
        <v>1</v>
      </c>
      <c r="V7" s="99">
        <f t="shared" si="10"/>
        <v>1</v>
      </c>
      <c r="W7" s="99">
        <f t="shared" si="11"/>
        <v>1</v>
      </c>
      <c r="X7" s="99">
        <f t="shared" si="12"/>
        <v>1</v>
      </c>
      <c r="Y7" s="99">
        <f t="shared" si="13"/>
        <v>1</v>
      </c>
      <c r="Z7" s="99">
        <f t="shared" si="14"/>
        <v>1</v>
      </c>
      <c r="AA7" s="99">
        <f t="shared" si="15"/>
        <v>1</v>
      </c>
      <c r="AB7" s="150"/>
    </row>
    <row r="8" spans="1:28" x14ac:dyDescent="0.2">
      <c r="A8" s="11" t="s">
        <v>85</v>
      </c>
      <c r="B8" s="123" t="str">
        <f t="shared" si="0"/>
        <v>Weserbergland</v>
      </c>
      <c r="C8" s="124"/>
      <c r="D8" s="12"/>
      <c r="E8" s="12"/>
      <c r="F8" s="125" t="str">
        <f t="shared" si="1"/>
        <v/>
      </c>
      <c r="G8" s="122"/>
      <c r="H8" s="178" t="s">
        <v>1050</v>
      </c>
      <c r="I8" s="144"/>
      <c r="J8" s="150"/>
      <c r="K8" s="179" t="str">
        <f t="shared" si="2"/>
        <v/>
      </c>
      <c r="L8" s="179">
        <f t="shared" si="3"/>
        <v>0</v>
      </c>
      <c r="M8" s="180" t="str">
        <f t="shared" si="4"/>
        <v>Weserbergland</v>
      </c>
      <c r="N8" s="181">
        <f t="shared" si="5"/>
        <v>0</v>
      </c>
      <c r="O8" s="181">
        <f t="shared" si="6"/>
        <v>0</v>
      </c>
      <c r="P8" s="182">
        <f t="shared" si="7"/>
        <v>0</v>
      </c>
      <c r="Q8" s="179" t="str">
        <f t="shared" si="8"/>
        <v>Bezirksmeisterschaften 2017</v>
      </c>
      <c r="R8" s="181"/>
      <c r="S8" s="181"/>
      <c r="T8" s="150"/>
      <c r="U8" s="99">
        <f t="shared" si="9"/>
        <v>1</v>
      </c>
      <c r="V8" s="99">
        <f t="shared" si="10"/>
        <v>1</v>
      </c>
      <c r="W8" s="99">
        <f t="shared" si="11"/>
        <v>1</v>
      </c>
      <c r="X8" s="99">
        <f t="shared" si="12"/>
        <v>1</v>
      </c>
      <c r="Y8" s="99">
        <f t="shared" si="13"/>
        <v>1</v>
      </c>
      <c r="Z8" s="99">
        <f t="shared" si="14"/>
        <v>1</v>
      </c>
      <c r="AA8" s="99">
        <f t="shared" si="15"/>
        <v>1</v>
      </c>
      <c r="AB8" s="150"/>
    </row>
    <row r="9" spans="1:28" x14ac:dyDescent="0.2">
      <c r="A9" s="11" t="s">
        <v>85</v>
      </c>
      <c r="B9" s="123" t="str">
        <f t="shared" si="0"/>
        <v>Weserbergland</v>
      </c>
      <c r="C9" s="124"/>
      <c r="D9" s="12"/>
      <c r="E9" s="12"/>
      <c r="F9" s="125" t="str">
        <f t="shared" si="1"/>
        <v/>
      </c>
      <c r="G9" s="122"/>
      <c r="H9" s="178" t="s">
        <v>1050</v>
      </c>
      <c r="I9" s="144"/>
      <c r="J9" s="150"/>
      <c r="K9" s="179" t="str">
        <f t="shared" si="2"/>
        <v/>
      </c>
      <c r="L9" s="179">
        <f t="shared" si="3"/>
        <v>0</v>
      </c>
      <c r="M9" s="180" t="str">
        <f t="shared" si="4"/>
        <v>Weserbergland</v>
      </c>
      <c r="N9" s="181">
        <f t="shared" si="5"/>
        <v>0</v>
      </c>
      <c r="O9" s="181">
        <f t="shared" si="6"/>
        <v>0</v>
      </c>
      <c r="P9" s="182">
        <f t="shared" si="7"/>
        <v>0</v>
      </c>
      <c r="Q9" s="179" t="str">
        <f t="shared" si="8"/>
        <v>Bezirksmeisterschaften 2017</v>
      </c>
      <c r="R9" s="181"/>
      <c r="S9" s="181"/>
      <c r="T9" s="150"/>
      <c r="U9" s="99">
        <f t="shared" si="9"/>
        <v>1</v>
      </c>
      <c r="V9" s="99">
        <f t="shared" si="10"/>
        <v>1</v>
      </c>
      <c r="W9" s="99">
        <f t="shared" si="11"/>
        <v>1</v>
      </c>
      <c r="X9" s="99">
        <f t="shared" si="12"/>
        <v>1</v>
      </c>
      <c r="Y9" s="99">
        <f t="shared" si="13"/>
        <v>1</v>
      </c>
      <c r="Z9" s="99">
        <f t="shared" si="14"/>
        <v>1</v>
      </c>
      <c r="AA9" s="99">
        <f t="shared" si="15"/>
        <v>1</v>
      </c>
      <c r="AB9" s="150"/>
    </row>
    <row r="10" spans="1:28" x14ac:dyDescent="0.2">
      <c r="A10" s="11" t="s">
        <v>85</v>
      </c>
      <c r="B10" s="123" t="str">
        <f t="shared" si="0"/>
        <v>Weserbergland</v>
      </c>
      <c r="C10" s="124"/>
      <c r="D10" s="12"/>
      <c r="E10" s="12"/>
      <c r="F10" s="125" t="str">
        <f t="shared" si="1"/>
        <v/>
      </c>
      <c r="G10" s="122"/>
      <c r="H10" s="178" t="s">
        <v>1050</v>
      </c>
      <c r="I10" s="144"/>
      <c r="J10" s="150"/>
      <c r="K10" s="179" t="str">
        <f t="shared" si="2"/>
        <v/>
      </c>
      <c r="L10" s="179">
        <f t="shared" si="3"/>
        <v>0</v>
      </c>
      <c r="M10" s="180" t="str">
        <f t="shared" si="4"/>
        <v>Weserbergland</v>
      </c>
      <c r="N10" s="181">
        <f t="shared" si="5"/>
        <v>0</v>
      </c>
      <c r="O10" s="181">
        <f t="shared" si="6"/>
        <v>0</v>
      </c>
      <c r="P10" s="182">
        <f t="shared" si="7"/>
        <v>0</v>
      </c>
      <c r="Q10" s="179" t="str">
        <f t="shared" si="8"/>
        <v>Bezirksmeisterschaften 2017</v>
      </c>
      <c r="R10" s="181"/>
      <c r="S10" s="181"/>
      <c r="T10" s="150"/>
      <c r="U10" s="99">
        <f t="shared" si="9"/>
        <v>1</v>
      </c>
      <c r="V10" s="99">
        <f t="shared" si="10"/>
        <v>1</v>
      </c>
      <c r="W10" s="99">
        <f t="shared" si="11"/>
        <v>1</v>
      </c>
      <c r="X10" s="99">
        <f t="shared" si="12"/>
        <v>1</v>
      </c>
      <c r="Y10" s="99">
        <f t="shared" si="13"/>
        <v>1</v>
      </c>
      <c r="Z10" s="99">
        <f t="shared" si="14"/>
        <v>1</v>
      </c>
      <c r="AA10" s="99">
        <f t="shared" si="15"/>
        <v>1</v>
      </c>
      <c r="AB10" s="150"/>
    </row>
    <row r="11" spans="1:28" x14ac:dyDescent="0.2">
      <c r="A11" s="11" t="s">
        <v>85</v>
      </c>
      <c r="B11" s="123" t="str">
        <f t="shared" si="0"/>
        <v>Weserbergland</v>
      </c>
      <c r="C11" s="124"/>
      <c r="D11" s="12"/>
      <c r="E11" s="12"/>
      <c r="F11" s="125" t="str">
        <f t="shared" si="1"/>
        <v/>
      </c>
      <c r="G11" s="122"/>
      <c r="H11" s="178" t="s">
        <v>1050</v>
      </c>
      <c r="I11" s="144"/>
      <c r="J11" s="150"/>
      <c r="K11" s="179" t="str">
        <f t="shared" si="2"/>
        <v/>
      </c>
      <c r="L11" s="179">
        <f t="shared" si="3"/>
        <v>0</v>
      </c>
      <c r="M11" s="180" t="str">
        <f t="shared" si="4"/>
        <v>Weserbergland</v>
      </c>
      <c r="N11" s="181">
        <f t="shared" si="5"/>
        <v>0</v>
      </c>
      <c r="O11" s="181">
        <f t="shared" si="6"/>
        <v>0</v>
      </c>
      <c r="P11" s="182">
        <f t="shared" si="7"/>
        <v>0</v>
      </c>
      <c r="Q11" s="179" t="str">
        <f t="shared" si="8"/>
        <v>Bezirksmeisterschaften 2017</v>
      </c>
      <c r="R11" s="181"/>
      <c r="S11" s="181"/>
      <c r="T11" s="150"/>
      <c r="U11" s="99">
        <f t="shared" si="9"/>
        <v>1</v>
      </c>
      <c r="V11" s="99">
        <f t="shared" si="10"/>
        <v>1</v>
      </c>
      <c r="W11" s="99">
        <f t="shared" si="11"/>
        <v>1</v>
      </c>
      <c r="X11" s="99">
        <f t="shared" si="12"/>
        <v>1</v>
      </c>
      <c r="Y11" s="99">
        <f t="shared" si="13"/>
        <v>1</v>
      </c>
      <c r="Z11" s="99">
        <f t="shared" si="14"/>
        <v>1</v>
      </c>
      <c r="AA11" s="99">
        <f t="shared" si="15"/>
        <v>1</v>
      </c>
      <c r="AB11" s="150"/>
    </row>
    <row r="12" spans="1:28" x14ac:dyDescent="0.2">
      <c r="A12" s="11" t="s">
        <v>85</v>
      </c>
      <c r="B12" s="123" t="str">
        <f t="shared" si="0"/>
        <v>Weserbergland</v>
      </c>
      <c r="C12" s="124"/>
      <c r="D12" s="12"/>
      <c r="E12" s="12"/>
      <c r="F12" s="125" t="str">
        <f t="shared" si="1"/>
        <v/>
      </c>
      <c r="G12" s="122"/>
      <c r="H12" s="178" t="s">
        <v>1050</v>
      </c>
      <c r="I12" s="144"/>
      <c r="J12" s="150"/>
      <c r="K12" s="179" t="str">
        <f t="shared" si="2"/>
        <v/>
      </c>
      <c r="L12" s="179">
        <f t="shared" si="3"/>
        <v>0</v>
      </c>
      <c r="M12" s="180" t="str">
        <f t="shared" si="4"/>
        <v>Weserbergland</v>
      </c>
      <c r="N12" s="181">
        <f t="shared" si="5"/>
        <v>0</v>
      </c>
      <c r="O12" s="181">
        <f t="shared" si="6"/>
        <v>0</v>
      </c>
      <c r="P12" s="182">
        <f t="shared" si="7"/>
        <v>0</v>
      </c>
      <c r="Q12" s="179" t="str">
        <f t="shared" si="8"/>
        <v>Bezirksmeisterschaften 2017</v>
      </c>
      <c r="R12" s="181"/>
      <c r="S12" s="181"/>
      <c r="T12" s="150"/>
      <c r="U12" s="99">
        <f t="shared" si="9"/>
        <v>1</v>
      </c>
      <c r="V12" s="99">
        <f t="shared" si="10"/>
        <v>1</v>
      </c>
      <c r="W12" s="99">
        <f t="shared" si="11"/>
        <v>1</v>
      </c>
      <c r="X12" s="99">
        <f t="shared" si="12"/>
        <v>1</v>
      </c>
      <c r="Y12" s="99">
        <f t="shared" si="13"/>
        <v>1</v>
      </c>
      <c r="Z12" s="99">
        <f t="shared" si="14"/>
        <v>1</v>
      </c>
      <c r="AA12" s="99">
        <f t="shared" si="15"/>
        <v>1</v>
      </c>
      <c r="AB12" s="150"/>
    </row>
    <row r="13" spans="1:28" x14ac:dyDescent="0.2">
      <c r="A13" s="11" t="s">
        <v>85</v>
      </c>
      <c r="B13" s="123" t="str">
        <f t="shared" si="0"/>
        <v>Weserbergland</v>
      </c>
      <c r="C13" s="124"/>
      <c r="D13" s="12"/>
      <c r="E13" s="12"/>
      <c r="F13" s="125" t="str">
        <f t="shared" si="1"/>
        <v/>
      </c>
      <c r="G13" s="122"/>
      <c r="H13" s="178" t="s">
        <v>1050</v>
      </c>
      <c r="I13" s="144"/>
      <c r="J13" s="150"/>
      <c r="K13" s="179" t="str">
        <f t="shared" si="2"/>
        <v/>
      </c>
      <c r="L13" s="179">
        <f t="shared" si="3"/>
        <v>0</v>
      </c>
      <c r="M13" s="180" t="str">
        <f t="shared" si="4"/>
        <v>Weserbergland</v>
      </c>
      <c r="N13" s="181">
        <f t="shared" si="5"/>
        <v>0</v>
      </c>
      <c r="O13" s="181">
        <f t="shared" si="6"/>
        <v>0</v>
      </c>
      <c r="P13" s="182">
        <f t="shared" si="7"/>
        <v>0</v>
      </c>
      <c r="Q13" s="179" t="str">
        <f t="shared" si="8"/>
        <v>Bezirksmeisterschaften 2017</v>
      </c>
      <c r="R13" s="181"/>
      <c r="S13" s="181"/>
      <c r="T13" s="150"/>
      <c r="U13" s="99">
        <f t="shared" si="9"/>
        <v>1</v>
      </c>
      <c r="V13" s="99">
        <f t="shared" si="10"/>
        <v>1</v>
      </c>
      <c r="W13" s="99">
        <f t="shared" si="11"/>
        <v>1</v>
      </c>
      <c r="X13" s="99">
        <f t="shared" si="12"/>
        <v>1</v>
      </c>
      <c r="Y13" s="99">
        <f t="shared" si="13"/>
        <v>1</v>
      </c>
      <c r="Z13" s="99">
        <f t="shared" si="14"/>
        <v>1</v>
      </c>
      <c r="AA13" s="99">
        <f t="shared" si="15"/>
        <v>1</v>
      </c>
      <c r="AB13" s="150"/>
    </row>
    <row r="14" spans="1:28" x14ac:dyDescent="0.2">
      <c r="A14" s="11" t="s">
        <v>85</v>
      </c>
      <c r="B14" s="123" t="str">
        <f t="shared" si="0"/>
        <v>Weserbergland</v>
      </c>
      <c r="C14" s="124"/>
      <c r="D14" s="12"/>
      <c r="E14" s="12"/>
      <c r="F14" s="125" t="str">
        <f t="shared" si="1"/>
        <v/>
      </c>
      <c r="G14" s="122"/>
      <c r="H14" s="178" t="s">
        <v>1050</v>
      </c>
      <c r="I14" s="144"/>
      <c r="J14" s="150"/>
      <c r="K14" s="179" t="str">
        <f t="shared" si="2"/>
        <v/>
      </c>
      <c r="L14" s="179">
        <f t="shared" si="3"/>
        <v>0</v>
      </c>
      <c r="M14" s="180" t="str">
        <f t="shared" si="4"/>
        <v>Weserbergland</v>
      </c>
      <c r="N14" s="181">
        <f t="shared" si="5"/>
        <v>0</v>
      </c>
      <c r="O14" s="181">
        <f t="shared" si="6"/>
        <v>0</v>
      </c>
      <c r="P14" s="182">
        <f t="shared" si="7"/>
        <v>0</v>
      </c>
      <c r="Q14" s="179" t="str">
        <f t="shared" si="8"/>
        <v>Bezirksmeisterschaften 2017</v>
      </c>
      <c r="R14" s="181"/>
      <c r="S14" s="181"/>
      <c r="T14" s="150"/>
      <c r="U14" s="99">
        <f t="shared" si="9"/>
        <v>1</v>
      </c>
      <c r="V14" s="99">
        <f t="shared" si="10"/>
        <v>1</v>
      </c>
      <c r="W14" s="99">
        <f t="shared" si="11"/>
        <v>1</v>
      </c>
      <c r="X14" s="99">
        <f t="shared" si="12"/>
        <v>1</v>
      </c>
      <c r="Y14" s="99">
        <f t="shared" si="13"/>
        <v>1</v>
      </c>
      <c r="Z14" s="99">
        <f t="shared" si="14"/>
        <v>1</v>
      </c>
      <c r="AA14" s="99">
        <f t="shared" si="15"/>
        <v>1</v>
      </c>
      <c r="AB14" s="150"/>
    </row>
    <row r="15" spans="1:28" x14ac:dyDescent="0.2">
      <c r="A15" s="11" t="s">
        <v>85</v>
      </c>
      <c r="B15" s="123" t="str">
        <f t="shared" si="0"/>
        <v>Weserbergland</v>
      </c>
      <c r="C15" s="124"/>
      <c r="D15" s="12"/>
      <c r="E15" s="12"/>
      <c r="F15" s="125" t="str">
        <f t="shared" si="1"/>
        <v/>
      </c>
      <c r="G15" s="122"/>
      <c r="H15" s="178" t="s">
        <v>1050</v>
      </c>
      <c r="I15" s="144"/>
      <c r="J15" s="150"/>
      <c r="K15" s="179" t="str">
        <f t="shared" si="2"/>
        <v/>
      </c>
      <c r="L15" s="179">
        <f t="shared" si="3"/>
        <v>0</v>
      </c>
      <c r="M15" s="180" t="str">
        <f t="shared" si="4"/>
        <v>Weserbergland</v>
      </c>
      <c r="N15" s="181">
        <f t="shared" si="5"/>
        <v>0</v>
      </c>
      <c r="O15" s="181">
        <f t="shared" si="6"/>
        <v>0</v>
      </c>
      <c r="P15" s="182">
        <f t="shared" si="7"/>
        <v>0</v>
      </c>
      <c r="Q15" s="179" t="str">
        <f t="shared" si="8"/>
        <v>Bezirksmeisterschaften 2017</v>
      </c>
      <c r="R15" s="181"/>
      <c r="S15" s="181"/>
      <c r="T15" s="150"/>
      <c r="U15" s="99">
        <f t="shared" si="9"/>
        <v>1</v>
      </c>
      <c r="V15" s="99">
        <f t="shared" si="10"/>
        <v>1</v>
      </c>
      <c r="W15" s="99">
        <f t="shared" si="11"/>
        <v>1</v>
      </c>
      <c r="X15" s="99">
        <f t="shared" si="12"/>
        <v>1</v>
      </c>
      <c r="Y15" s="99">
        <f t="shared" si="13"/>
        <v>1</v>
      </c>
      <c r="Z15" s="99">
        <f t="shared" si="14"/>
        <v>1</v>
      </c>
      <c r="AA15" s="99">
        <f t="shared" si="15"/>
        <v>1</v>
      </c>
      <c r="AB15" s="150"/>
    </row>
    <row r="16" spans="1:28" x14ac:dyDescent="0.2">
      <c r="A16" s="11" t="s">
        <v>85</v>
      </c>
      <c r="B16" s="123" t="str">
        <f t="shared" si="0"/>
        <v>Weserbergland</v>
      </c>
      <c r="C16" s="124"/>
      <c r="D16" s="12"/>
      <c r="E16" s="12"/>
      <c r="F16" s="125" t="str">
        <f t="shared" si="1"/>
        <v/>
      </c>
      <c r="G16" s="122"/>
      <c r="H16" s="178" t="s">
        <v>1050</v>
      </c>
      <c r="I16" s="144"/>
      <c r="J16" s="150"/>
      <c r="K16" s="179" t="str">
        <f t="shared" si="2"/>
        <v/>
      </c>
      <c r="L16" s="179">
        <f t="shared" si="3"/>
        <v>0</v>
      </c>
      <c r="M16" s="180" t="str">
        <f t="shared" si="4"/>
        <v>Weserbergland</v>
      </c>
      <c r="N16" s="181">
        <f t="shared" si="5"/>
        <v>0</v>
      </c>
      <c r="O16" s="181">
        <f t="shared" si="6"/>
        <v>0</v>
      </c>
      <c r="P16" s="182">
        <f t="shared" si="7"/>
        <v>0</v>
      </c>
      <c r="Q16" s="179" t="str">
        <f t="shared" si="8"/>
        <v>Bezirksmeisterschaften 2017</v>
      </c>
      <c r="R16" s="181"/>
      <c r="S16" s="181"/>
      <c r="T16" s="150"/>
      <c r="U16" s="99">
        <f t="shared" si="9"/>
        <v>1</v>
      </c>
      <c r="V16" s="99">
        <f t="shared" si="10"/>
        <v>1</v>
      </c>
      <c r="W16" s="99">
        <f t="shared" si="11"/>
        <v>1</v>
      </c>
      <c r="X16" s="99">
        <f t="shared" si="12"/>
        <v>1</v>
      </c>
      <c r="Y16" s="99">
        <f t="shared" si="13"/>
        <v>1</v>
      </c>
      <c r="Z16" s="99">
        <f t="shared" si="14"/>
        <v>1</v>
      </c>
      <c r="AA16" s="99">
        <f t="shared" si="15"/>
        <v>1</v>
      </c>
      <c r="AB16" s="150"/>
    </row>
    <row r="17" spans="1:28" x14ac:dyDescent="0.2">
      <c r="A17" s="11" t="s">
        <v>85</v>
      </c>
      <c r="B17" s="123" t="str">
        <f t="shared" si="0"/>
        <v>Weserbergland</v>
      </c>
      <c r="C17" s="124"/>
      <c r="D17" s="12"/>
      <c r="E17" s="12"/>
      <c r="F17" s="125" t="str">
        <f t="shared" si="1"/>
        <v/>
      </c>
      <c r="G17" s="122"/>
      <c r="H17" s="178" t="s">
        <v>1050</v>
      </c>
      <c r="I17" s="144"/>
      <c r="J17" s="150"/>
      <c r="K17" s="179" t="str">
        <f t="shared" si="2"/>
        <v/>
      </c>
      <c r="L17" s="179">
        <f t="shared" si="3"/>
        <v>0</v>
      </c>
      <c r="M17" s="180" t="str">
        <f t="shared" si="4"/>
        <v>Weserbergland</v>
      </c>
      <c r="N17" s="181">
        <f t="shared" si="5"/>
        <v>0</v>
      </c>
      <c r="O17" s="181">
        <f t="shared" si="6"/>
        <v>0</v>
      </c>
      <c r="P17" s="182">
        <f t="shared" si="7"/>
        <v>0</v>
      </c>
      <c r="Q17" s="179" t="str">
        <f t="shared" si="8"/>
        <v>Bezirksmeisterschaften 2017</v>
      </c>
      <c r="R17" s="181"/>
      <c r="S17" s="181"/>
      <c r="T17" s="150"/>
      <c r="U17" s="99">
        <f t="shared" si="9"/>
        <v>1</v>
      </c>
      <c r="V17" s="99">
        <f t="shared" si="10"/>
        <v>1</v>
      </c>
      <c r="W17" s="99">
        <f t="shared" si="11"/>
        <v>1</v>
      </c>
      <c r="X17" s="99">
        <f t="shared" si="12"/>
        <v>1</v>
      </c>
      <c r="Y17" s="99">
        <f t="shared" si="13"/>
        <v>1</v>
      </c>
      <c r="Z17" s="99">
        <f t="shared" si="14"/>
        <v>1</v>
      </c>
      <c r="AA17" s="99">
        <f t="shared" si="15"/>
        <v>1</v>
      </c>
      <c r="AB17" s="150"/>
    </row>
    <row r="18" spans="1:28" x14ac:dyDescent="0.2">
      <c r="A18" s="11" t="s">
        <v>85</v>
      </c>
      <c r="B18" s="123" t="str">
        <f t="shared" si="0"/>
        <v>Weserbergland</v>
      </c>
      <c r="C18" s="124"/>
      <c r="D18" s="12"/>
      <c r="E18" s="12"/>
      <c r="F18" s="125" t="str">
        <f t="shared" si="1"/>
        <v/>
      </c>
      <c r="G18" s="122"/>
      <c r="H18" s="178" t="s">
        <v>1050</v>
      </c>
      <c r="I18" s="144"/>
      <c r="J18" s="150"/>
      <c r="K18" s="179" t="str">
        <f t="shared" si="2"/>
        <v/>
      </c>
      <c r="L18" s="179">
        <f t="shared" si="3"/>
        <v>0</v>
      </c>
      <c r="M18" s="180" t="str">
        <f t="shared" si="4"/>
        <v>Weserbergland</v>
      </c>
      <c r="N18" s="181">
        <f t="shared" si="5"/>
        <v>0</v>
      </c>
      <c r="O18" s="181">
        <f t="shared" si="6"/>
        <v>0</v>
      </c>
      <c r="P18" s="182">
        <f t="shared" si="7"/>
        <v>0</v>
      </c>
      <c r="Q18" s="179" t="str">
        <f t="shared" si="8"/>
        <v>Bezirksmeisterschaften 2017</v>
      </c>
      <c r="R18" s="181"/>
      <c r="S18" s="181"/>
      <c r="T18" s="150"/>
      <c r="U18" s="99">
        <f t="shared" si="9"/>
        <v>1</v>
      </c>
      <c r="V18" s="99">
        <f t="shared" si="10"/>
        <v>1</v>
      </c>
      <c r="W18" s="99">
        <f t="shared" si="11"/>
        <v>1</v>
      </c>
      <c r="X18" s="99">
        <f t="shared" si="12"/>
        <v>1</v>
      </c>
      <c r="Y18" s="99">
        <f t="shared" si="13"/>
        <v>1</v>
      </c>
      <c r="Z18" s="99">
        <f t="shared" si="14"/>
        <v>1</v>
      </c>
      <c r="AA18" s="99">
        <f t="shared" si="15"/>
        <v>1</v>
      </c>
      <c r="AB18" s="150"/>
    </row>
    <row r="19" spans="1:28" x14ac:dyDescent="0.2">
      <c r="A19" s="11" t="s">
        <v>85</v>
      </c>
      <c r="B19" s="123" t="str">
        <f t="shared" si="0"/>
        <v>Weserbergland</v>
      </c>
      <c r="C19" s="124"/>
      <c r="D19" s="12"/>
      <c r="E19" s="12"/>
      <c r="F19" s="125" t="str">
        <f t="shared" si="1"/>
        <v/>
      </c>
      <c r="G19" s="122"/>
      <c r="H19" s="178" t="s">
        <v>1050</v>
      </c>
      <c r="I19" s="144"/>
      <c r="J19" s="150"/>
      <c r="K19" s="179" t="str">
        <f t="shared" si="2"/>
        <v/>
      </c>
      <c r="L19" s="179">
        <f t="shared" si="3"/>
        <v>0</v>
      </c>
      <c r="M19" s="180" t="str">
        <f t="shared" si="4"/>
        <v>Weserbergland</v>
      </c>
      <c r="N19" s="181">
        <f t="shared" si="5"/>
        <v>0</v>
      </c>
      <c r="O19" s="181">
        <f t="shared" si="6"/>
        <v>0</v>
      </c>
      <c r="P19" s="182">
        <f t="shared" si="7"/>
        <v>0</v>
      </c>
      <c r="Q19" s="179" t="str">
        <f t="shared" si="8"/>
        <v>Bezirksmeisterschaften 2017</v>
      </c>
      <c r="R19" s="181"/>
      <c r="S19" s="181"/>
      <c r="T19" s="150"/>
      <c r="U19" s="99">
        <f t="shared" si="9"/>
        <v>1</v>
      </c>
      <c r="V19" s="99">
        <f t="shared" si="10"/>
        <v>1</v>
      </c>
      <c r="W19" s="99">
        <f t="shared" si="11"/>
        <v>1</v>
      </c>
      <c r="X19" s="99">
        <f t="shared" si="12"/>
        <v>1</v>
      </c>
      <c r="Y19" s="99">
        <f t="shared" si="13"/>
        <v>1</v>
      </c>
      <c r="Z19" s="99">
        <f t="shared" si="14"/>
        <v>1</v>
      </c>
      <c r="AA19" s="99">
        <f t="shared" si="15"/>
        <v>1</v>
      </c>
      <c r="AB19" s="150"/>
    </row>
    <row r="20" spans="1:28" x14ac:dyDescent="0.2">
      <c r="A20" s="11" t="s">
        <v>85</v>
      </c>
      <c r="B20" s="123" t="str">
        <f t="shared" si="0"/>
        <v>Weserbergland</v>
      </c>
      <c r="C20" s="124"/>
      <c r="D20" s="12"/>
      <c r="E20" s="12"/>
      <c r="F20" s="125" t="str">
        <f t="shared" si="1"/>
        <v/>
      </c>
      <c r="G20" s="122"/>
      <c r="H20" s="178" t="s">
        <v>1050</v>
      </c>
      <c r="I20" s="144"/>
      <c r="J20" s="150"/>
      <c r="K20" s="179" t="str">
        <f t="shared" si="2"/>
        <v/>
      </c>
      <c r="L20" s="179">
        <f t="shared" si="3"/>
        <v>0</v>
      </c>
      <c r="M20" s="180" t="str">
        <f t="shared" si="4"/>
        <v>Weserbergland</v>
      </c>
      <c r="N20" s="181">
        <f t="shared" si="5"/>
        <v>0</v>
      </c>
      <c r="O20" s="181">
        <f t="shared" si="6"/>
        <v>0</v>
      </c>
      <c r="P20" s="182">
        <f t="shared" si="7"/>
        <v>0</v>
      </c>
      <c r="Q20" s="179" t="str">
        <f t="shared" si="8"/>
        <v>Bezirksmeisterschaften 2017</v>
      </c>
      <c r="R20" s="181"/>
      <c r="S20" s="181"/>
      <c r="T20" s="150"/>
      <c r="U20" s="99">
        <f t="shared" si="9"/>
        <v>1</v>
      </c>
      <c r="V20" s="99">
        <f t="shared" si="10"/>
        <v>1</v>
      </c>
      <c r="W20" s="99">
        <f t="shared" si="11"/>
        <v>1</v>
      </c>
      <c r="X20" s="99">
        <f t="shared" si="12"/>
        <v>1</v>
      </c>
      <c r="Y20" s="99">
        <f t="shared" si="13"/>
        <v>1</v>
      </c>
      <c r="Z20" s="99">
        <f t="shared" si="14"/>
        <v>1</v>
      </c>
      <c r="AA20" s="99">
        <f t="shared" si="15"/>
        <v>1</v>
      </c>
      <c r="AB20" s="150"/>
    </row>
    <row r="21" spans="1:28" x14ac:dyDescent="0.2">
      <c r="A21" s="11" t="s">
        <v>85</v>
      </c>
      <c r="B21" s="123" t="str">
        <f t="shared" si="0"/>
        <v>Weserbergland</v>
      </c>
      <c r="C21" s="124"/>
      <c r="D21" s="12"/>
      <c r="E21" s="12"/>
      <c r="F21" s="125" t="str">
        <f t="shared" si="1"/>
        <v/>
      </c>
      <c r="G21" s="122"/>
      <c r="H21" s="178" t="s">
        <v>1050</v>
      </c>
      <c r="I21" s="144"/>
      <c r="J21" s="150"/>
      <c r="K21" s="179" t="str">
        <f t="shared" si="2"/>
        <v/>
      </c>
      <c r="L21" s="179">
        <f t="shared" si="3"/>
        <v>0</v>
      </c>
      <c r="M21" s="180" t="str">
        <f t="shared" si="4"/>
        <v>Weserbergland</v>
      </c>
      <c r="N21" s="181">
        <f t="shared" si="5"/>
        <v>0</v>
      </c>
      <c r="O21" s="181">
        <f t="shared" si="6"/>
        <v>0</v>
      </c>
      <c r="P21" s="182">
        <f t="shared" si="7"/>
        <v>0</v>
      </c>
      <c r="Q21" s="179" t="str">
        <f t="shared" si="8"/>
        <v>Bezirksmeisterschaften 2017</v>
      </c>
      <c r="R21" s="181"/>
      <c r="S21" s="181"/>
      <c r="T21" s="150"/>
      <c r="U21" s="99">
        <f t="shared" si="9"/>
        <v>1</v>
      </c>
      <c r="V21" s="99">
        <f t="shared" si="10"/>
        <v>1</v>
      </c>
      <c r="W21" s="99">
        <f t="shared" si="11"/>
        <v>1</v>
      </c>
      <c r="X21" s="99">
        <f t="shared" si="12"/>
        <v>1</v>
      </c>
      <c r="Y21" s="99">
        <f t="shared" si="13"/>
        <v>1</v>
      </c>
      <c r="Z21" s="99">
        <f t="shared" si="14"/>
        <v>1</v>
      </c>
      <c r="AA21" s="99">
        <f t="shared" si="15"/>
        <v>1</v>
      </c>
      <c r="AB21" s="150"/>
    </row>
    <row r="22" spans="1:28" x14ac:dyDescent="0.2">
      <c r="A22" s="11" t="s">
        <v>85</v>
      </c>
      <c r="B22" s="123" t="str">
        <f t="shared" si="0"/>
        <v>Weserbergland</v>
      </c>
      <c r="C22" s="124"/>
      <c r="D22" s="12"/>
      <c r="E22" s="12"/>
      <c r="F22" s="125" t="str">
        <f t="shared" si="1"/>
        <v/>
      </c>
      <c r="G22" s="122"/>
      <c r="H22" s="178" t="s">
        <v>1050</v>
      </c>
      <c r="I22" s="144"/>
      <c r="J22" s="150"/>
      <c r="K22" s="179" t="str">
        <f t="shared" si="2"/>
        <v/>
      </c>
      <c r="L22" s="179">
        <f t="shared" si="3"/>
        <v>0</v>
      </c>
      <c r="M22" s="180" t="str">
        <f t="shared" si="4"/>
        <v>Weserbergland</v>
      </c>
      <c r="N22" s="181">
        <f t="shared" si="5"/>
        <v>0</v>
      </c>
      <c r="O22" s="181">
        <f t="shared" si="6"/>
        <v>0</v>
      </c>
      <c r="P22" s="182">
        <f t="shared" si="7"/>
        <v>0</v>
      </c>
      <c r="Q22" s="179" t="str">
        <f t="shared" si="8"/>
        <v>Bezirksmeisterschaften 2017</v>
      </c>
      <c r="R22" s="181"/>
      <c r="S22" s="181"/>
      <c r="T22" s="150"/>
      <c r="U22" s="99">
        <f t="shared" si="9"/>
        <v>1</v>
      </c>
      <c r="V22" s="99">
        <f t="shared" si="10"/>
        <v>1</v>
      </c>
      <c r="W22" s="99">
        <f t="shared" si="11"/>
        <v>1</v>
      </c>
      <c r="X22" s="99">
        <f t="shared" si="12"/>
        <v>1</v>
      </c>
      <c r="Y22" s="99">
        <f t="shared" si="13"/>
        <v>1</v>
      </c>
      <c r="Z22" s="99">
        <f t="shared" si="14"/>
        <v>1</v>
      </c>
      <c r="AA22" s="99">
        <f t="shared" si="15"/>
        <v>1</v>
      </c>
      <c r="AB22" s="150"/>
    </row>
    <row r="23" spans="1:28" x14ac:dyDescent="0.2">
      <c r="A23" s="11" t="s">
        <v>85</v>
      </c>
      <c r="B23" s="123" t="str">
        <f t="shared" si="0"/>
        <v>Weserbergland</v>
      </c>
      <c r="C23" s="124"/>
      <c r="D23" s="12"/>
      <c r="E23" s="12"/>
      <c r="F23" s="125" t="str">
        <f t="shared" si="1"/>
        <v/>
      </c>
      <c r="G23" s="122"/>
      <c r="H23" s="178" t="s">
        <v>1050</v>
      </c>
      <c r="I23" s="144"/>
      <c r="J23" s="150"/>
      <c r="K23" s="179" t="str">
        <f t="shared" si="2"/>
        <v/>
      </c>
      <c r="L23" s="179">
        <f t="shared" si="3"/>
        <v>0</v>
      </c>
      <c r="M23" s="180" t="str">
        <f t="shared" si="4"/>
        <v>Weserbergland</v>
      </c>
      <c r="N23" s="181">
        <f t="shared" si="5"/>
        <v>0</v>
      </c>
      <c r="O23" s="181">
        <f t="shared" si="6"/>
        <v>0</v>
      </c>
      <c r="P23" s="182">
        <f t="shared" si="7"/>
        <v>0</v>
      </c>
      <c r="Q23" s="179" t="str">
        <f t="shared" si="8"/>
        <v>Bezirksmeisterschaften 2017</v>
      </c>
      <c r="R23" s="181"/>
      <c r="S23" s="181"/>
      <c r="T23" s="150"/>
      <c r="U23" s="99">
        <f t="shared" si="9"/>
        <v>1</v>
      </c>
      <c r="V23" s="99">
        <f t="shared" si="10"/>
        <v>1</v>
      </c>
      <c r="W23" s="99">
        <f t="shared" si="11"/>
        <v>1</v>
      </c>
      <c r="X23" s="99">
        <f t="shared" si="12"/>
        <v>1</v>
      </c>
      <c r="Y23" s="99">
        <f t="shared" si="13"/>
        <v>1</v>
      </c>
      <c r="Z23" s="99">
        <f t="shared" si="14"/>
        <v>1</v>
      </c>
      <c r="AA23" s="99">
        <f t="shared" si="15"/>
        <v>1</v>
      </c>
      <c r="AB23" s="150"/>
    </row>
    <row r="24" spans="1:28" x14ac:dyDescent="0.2">
      <c r="A24" s="11" t="s">
        <v>85</v>
      </c>
      <c r="B24" s="123" t="str">
        <f t="shared" si="0"/>
        <v>Weserbergland</v>
      </c>
      <c r="C24" s="124"/>
      <c r="D24" s="12"/>
      <c r="E24" s="12"/>
      <c r="F24" s="125" t="str">
        <f t="shared" si="1"/>
        <v/>
      </c>
      <c r="G24" s="122"/>
      <c r="H24" s="178" t="s">
        <v>1050</v>
      </c>
      <c r="I24" s="144"/>
      <c r="J24" s="150"/>
      <c r="K24" s="179" t="str">
        <f t="shared" si="2"/>
        <v/>
      </c>
      <c r="L24" s="179">
        <f t="shared" si="3"/>
        <v>0</v>
      </c>
      <c r="M24" s="180" t="str">
        <f t="shared" si="4"/>
        <v>Weserbergland</v>
      </c>
      <c r="N24" s="181">
        <f t="shared" si="5"/>
        <v>0</v>
      </c>
      <c r="O24" s="181">
        <f t="shared" si="6"/>
        <v>0</v>
      </c>
      <c r="P24" s="182">
        <f t="shared" si="7"/>
        <v>0</v>
      </c>
      <c r="Q24" s="179" t="str">
        <f t="shared" si="8"/>
        <v>Bezirksmeisterschaften 2017</v>
      </c>
      <c r="R24" s="181"/>
      <c r="S24" s="181"/>
      <c r="T24" s="150"/>
      <c r="U24" s="99">
        <f t="shared" si="9"/>
        <v>1</v>
      </c>
      <c r="V24" s="99">
        <f t="shared" si="10"/>
        <v>1</v>
      </c>
      <c r="W24" s="99">
        <f t="shared" si="11"/>
        <v>1</v>
      </c>
      <c r="X24" s="99">
        <f t="shared" si="12"/>
        <v>1</v>
      </c>
      <c r="Y24" s="99">
        <f t="shared" si="13"/>
        <v>1</v>
      </c>
      <c r="Z24" s="99">
        <f t="shared" si="14"/>
        <v>1</v>
      </c>
      <c r="AA24" s="99">
        <f t="shared" si="15"/>
        <v>1</v>
      </c>
      <c r="AB24" s="150"/>
    </row>
    <row r="25" spans="1:28" x14ac:dyDescent="0.2">
      <c r="A25" s="11" t="s">
        <v>85</v>
      </c>
      <c r="B25" s="123" t="str">
        <f t="shared" si="0"/>
        <v>Weserbergland</v>
      </c>
      <c r="C25" s="124"/>
      <c r="D25" s="12"/>
      <c r="E25" s="12"/>
      <c r="F25" s="125" t="str">
        <f t="shared" si="1"/>
        <v/>
      </c>
      <c r="G25" s="122"/>
      <c r="H25" s="178" t="s">
        <v>1050</v>
      </c>
      <c r="I25" s="144"/>
      <c r="J25" s="150"/>
      <c r="K25" s="179" t="str">
        <f t="shared" si="2"/>
        <v/>
      </c>
      <c r="L25" s="179">
        <f t="shared" si="3"/>
        <v>0</v>
      </c>
      <c r="M25" s="180" t="str">
        <f t="shared" si="4"/>
        <v>Weserbergland</v>
      </c>
      <c r="N25" s="181">
        <f t="shared" si="5"/>
        <v>0</v>
      </c>
      <c r="O25" s="181">
        <f t="shared" si="6"/>
        <v>0</v>
      </c>
      <c r="P25" s="182">
        <f t="shared" si="7"/>
        <v>0</v>
      </c>
      <c r="Q25" s="179" t="str">
        <f t="shared" si="8"/>
        <v>Bezirksmeisterschaften 2017</v>
      </c>
      <c r="R25" s="181"/>
      <c r="S25" s="181"/>
      <c r="T25" s="150"/>
      <c r="U25" s="99">
        <f t="shared" si="9"/>
        <v>1</v>
      </c>
      <c r="V25" s="99">
        <f t="shared" si="10"/>
        <v>1</v>
      </c>
      <c r="W25" s="99">
        <f t="shared" si="11"/>
        <v>1</v>
      </c>
      <c r="X25" s="99">
        <f t="shared" si="12"/>
        <v>1</v>
      </c>
      <c r="Y25" s="99">
        <f t="shared" si="13"/>
        <v>1</v>
      </c>
      <c r="Z25" s="99">
        <f t="shared" si="14"/>
        <v>1</v>
      </c>
      <c r="AA25" s="99">
        <f t="shared" si="15"/>
        <v>1</v>
      </c>
      <c r="AB25" s="150"/>
    </row>
    <row r="26" spans="1:28" x14ac:dyDescent="0.2">
      <c r="A26" s="11" t="s">
        <v>85</v>
      </c>
      <c r="B26" s="123" t="str">
        <f t="shared" si="0"/>
        <v>Weserbergland</v>
      </c>
      <c r="C26" s="124"/>
      <c r="D26" s="12"/>
      <c r="E26" s="12"/>
      <c r="F26" s="125" t="str">
        <f t="shared" si="1"/>
        <v/>
      </c>
      <c r="G26" s="122"/>
      <c r="H26" s="178" t="s">
        <v>1050</v>
      </c>
      <c r="I26" s="144"/>
      <c r="J26" s="150"/>
      <c r="K26" s="179" t="str">
        <f t="shared" si="2"/>
        <v/>
      </c>
      <c r="L26" s="179">
        <f t="shared" si="3"/>
        <v>0</v>
      </c>
      <c r="M26" s="180" t="str">
        <f t="shared" si="4"/>
        <v>Weserbergland</v>
      </c>
      <c r="N26" s="181">
        <f t="shared" si="5"/>
        <v>0</v>
      </c>
      <c r="O26" s="181">
        <f t="shared" si="6"/>
        <v>0</v>
      </c>
      <c r="P26" s="182">
        <f t="shared" si="7"/>
        <v>0</v>
      </c>
      <c r="Q26" s="179" t="str">
        <f t="shared" si="8"/>
        <v>Bezirksmeisterschaften 2017</v>
      </c>
      <c r="R26" s="181"/>
      <c r="S26" s="181"/>
      <c r="T26" s="150"/>
      <c r="U26" s="99">
        <f t="shared" si="9"/>
        <v>1</v>
      </c>
      <c r="V26" s="99">
        <f t="shared" si="10"/>
        <v>1</v>
      </c>
      <c r="W26" s="99">
        <f t="shared" si="11"/>
        <v>1</v>
      </c>
      <c r="X26" s="99">
        <f t="shared" si="12"/>
        <v>1</v>
      </c>
      <c r="Y26" s="99">
        <f t="shared" si="13"/>
        <v>1</v>
      </c>
      <c r="Z26" s="99">
        <f t="shared" si="14"/>
        <v>1</v>
      </c>
      <c r="AA26" s="99">
        <f t="shared" si="15"/>
        <v>1</v>
      </c>
      <c r="AB26" s="150"/>
    </row>
    <row r="27" spans="1:28" x14ac:dyDescent="0.2">
      <c r="A27" s="11" t="s">
        <v>85</v>
      </c>
      <c r="B27" s="123" t="str">
        <f t="shared" si="0"/>
        <v>Weserbergland</v>
      </c>
      <c r="C27" s="124"/>
      <c r="D27" s="12"/>
      <c r="E27" s="12"/>
      <c r="F27" s="125" t="str">
        <f t="shared" si="1"/>
        <v/>
      </c>
      <c r="G27" s="122"/>
      <c r="H27" s="178" t="s">
        <v>1050</v>
      </c>
      <c r="I27" s="144"/>
      <c r="J27" s="150"/>
      <c r="K27" s="179" t="str">
        <f t="shared" si="2"/>
        <v/>
      </c>
      <c r="L27" s="179">
        <f t="shared" si="3"/>
        <v>0</v>
      </c>
      <c r="M27" s="180" t="str">
        <f t="shared" si="4"/>
        <v>Weserbergland</v>
      </c>
      <c r="N27" s="181">
        <f t="shared" si="5"/>
        <v>0</v>
      </c>
      <c r="O27" s="181">
        <f t="shared" si="6"/>
        <v>0</v>
      </c>
      <c r="P27" s="182">
        <f t="shared" si="7"/>
        <v>0</v>
      </c>
      <c r="Q27" s="179" t="str">
        <f t="shared" si="8"/>
        <v>Bezirksmeisterschaften 2017</v>
      </c>
      <c r="R27" s="181"/>
      <c r="S27" s="181"/>
      <c r="T27" s="150"/>
      <c r="U27" s="99">
        <f t="shared" si="9"/>
        <v>1</v>
      </c>
      <c r="V27" s="99">
        <f t="shared" si="10"/>
        <v>1</v>
      </c>
      <c r="W27" s="99">
        <f t="shared" si="11"/>
        <v>1</v>
      </c>
      <c r="X27" s="99">
        <f t="shared" si="12"/>
        <v>1</v>
      </c>
      <c r="Y27" s="99">
        <f t="shared" si="13"/>
        <v>1</v>
      </c>
      <c r="Z27" s="99">
        <f t="shared" si="14"/>
        <v>1</v>
      </c>
      <c r="AA27" s="99">
        <f t="shared" si="15"/>
        <v>1</v>
      </c>
      <c r="AB27" s="150"/>
    </row>
    <row r="28" spans="1:28" x14ac:dyDescent="0.2">
      <c r="A28" s="11" t="s">
        <v>85</v>
      </c>
      <c r="B28" s="123" t="str">
        <f t="shared" si="0"/>
        <v>Weserbergland</v>
      </c>
      <c r="C28" s="124"/>
      <c r="D28" s="12"/>
      <c r="E28" s="12"/>
      <c r="F28" s="125" t="str">
        <f t="shared" si="1"/>
        <v/>
      </c>
      <c r="G28" s="122"/>
      <c r="H28" s="178" t="s">
        <v>1050</v>
      </c>
      <c r="I28" s="144"/>
      <c r="J28" s="150"/>
      <c r="K28" s="179" t="str">
        <f t="shared" si="2"/>
        <v/>
      </c>
      <c r="L28" s="179">
        <f t="shared" si="3"/>
        <v>0</v>
      </c>
      <c r="M28" s="180" t="str">
        <f t="shared" si="4"/>
        <v>Weserbergland</v>
      </c>
      <c r="N28" s="181">
        <f t="shared" si="5"/>
        <v>0</v>
      </c>
      <c r="O28" s="181">
        <f t="shared" si="6"/>
        <v>0</v>
      </c>
      <c r="P28" s="182">
        <f t="shared" si="7"/>
        <v>0</v>
      </c>
      <c r="Q28" s="179" t="str">
        <f t="shared" si="8"/>
        <v>Bezirksmeisterschaften 2017</v>
      </c>
      <c r="R28" s="181"/>
      <c r="S28" s="181"/>
      <c r="T28" s="150"/>
      <c r="U28" s="99">
        <f t="shared" si="9"/>
        <v>1</v>
      </c>
      <c r="V28" s="99">
        <f t="shared" si="10"/>
        <v>1</v>
      </c>
      <c r="W28" s="99">
        <f t="shared" si="11"/>
        <v>1</v>
      </c>
      <c r="X28" s="99">
        <f t="shared" si="12"/>
        <v>1</v>
      </c>
      <c r="Y28" s="99">
        <f t="shared" si="13"/>
        <v>1</v>
      </c>
      <c r="Z28" s="99">
        <f t="shared" si="14"/>
        <v>1</v>
      </c>
      <c r="AA28" s="99">
        <f t="shared" si="15"/>
        <v>1</v>
      </c>
      <c r="AB28" s="150"/>
    </row>
    <row r="29" spans="1:28" x14ac:dyDescent="0.2">
      <c r="A29" s="11" t="s">
        <v>85</v>
      </c>
      <c r="B29" s="123" t="str">
        <f t="shared" si="0"/>
        <v>Weserbergland</v>
      </c>
      <c r="C29" s="124"/>
      <c r="D29" s="12"/>
      <c r="E29" s="12"/>
      <c r="F29" s="125" t="str">
        <f t="shared" si="1"/>
        <v/>
      </c>
      <c r="G29" s="122"/>
      <c r="H29" s="178" t="s">
        <v>1050</v>
      </c>
      <c r="I29" s="144"/>
      <c r="J29" s="150"/>
      <c r="K29" s="179" t="str">
        <f t="shared" si="2"/>
        <v/>
      </c>
      <c r="L29" s="179">
        <f t="shared" si="3"/>
        <v>0</v>
      </c>
      <c r="M29" s="180" t="str">
        <f t="shared" si="4"/>
        <v>Weserbergland</v>
      </c>
      <c r="N29" s="181">
        <f t="shared" si="5"/>
        <v>0</v>
      </c>
      <c r="O29" s="181">
        <f t="shared" si="6"/>
        <v>0</v>
      </c>
      <c r="P29" s="182">
        <f t="shared" si="7"/>
        <v>0</v>
      </c>
      <c r="Q29" s="179" t="str">
        <f t="shared" si="8"/>
        <v>Bezirksmeisterschaften 2017</v>
      </c>
      <c r="R29" s="181"/>
      <c r="S29" s="181"/>
      <c r="T29" s="150"/>
      <c r="U29" s="99">
        <f t="shared" si="9"/>
        <v>1</v>
      </c>
      <c r="V29" s="99">
        <f t="shared" si="10"/>
        <v>1</v>
      </c>
      <c r="W29" s="99">
        <f t="shared" si="11"/>
        <v>1</v>
      </c>
      <c r="X29" s="99">
        <f t="shared" si="12"/>
        <v>1</v>
      </c>
      <c r="Y29" s="99">
        <f t="shared" si="13"/>
        <v>1</v>
      </c>
      <c r="Z29" s="99">
        <f t="shared" si="14"/>
        <v>1</v>
      </c>
      <c r="AA29" s="99">
        <f t="shared" si="15"/>
        <v>1</v>
      </c>
      <c r="AB29" s="150"/>
    </row>
    <row r="30" spans="1:28" x14ac:dyDescent="0.2">
      <c r="A30" s="11" t="s">
        <v>85</v>
      </c>
      <c r="B30" s="123" t="str">
        <f t="shared" si="0"/>
        <v>Weserbergland</v>
      </c>
      <c r="C30" s="124"/>
      <c r="D30" s="12"/>
      <c r="E30" s="12"/>
      <c r="F30" s="125" t="str">
        <f t="shared" si="1"/>
        <v/>
      </c>
      <c r="G30" s="122"/>
      <c r="H30" s="178" t="s">
        <v>1050</v>
      </c>
      <c r="I30" s="144"/>
      <c r="J30" s="150"/>
      <c r="K30" s="179" t="str">
        <f t="shared" si="2"/>
        <v/>
      </c>
      <c r="L30" s="179">
        <f t="shared" si="3"/>
        <v>0</v>
      </c>
      <c r="M30" s="180" t="str">
        <f t="shared" si="4"/>
        <v>Weserbergland</v>
      </c>
      <c r="N30" s="181">
        <f t="shared" si="5"/>
        <v>0</v>
      </c>
      <c r="O30" s="181">
        <f t="shared" si="6"/>
        <v>0</v>
      </c>
      <c r="P30" s="182">
        <f t="shared" si="7"/>
        <v>0</v>
      </c>
      <c r="Q30" s="179" t="str">
        <f t="shared" si="8"/>
        <v>Bezirksmeisterschaften 2017</v>
      </c>
      <c r="R30" s="181"/>
      <c r="S30" s="181"/>
      <c r="T30" s="150"/>
      <c r="U30" s="99">
        <f t="shared" si="9"/>
        <v>1</v>
      </c>
      <c r="V30" s="99">
        <f t="shared" si="10"/>
        <v>1</v>
      </c>
      <c r="W30" s="99">
        <f t="shared" si="11"/>
        <v>1</v>
      </c>
      <c r="X30" s="99">
        <f t="shared" si="12"/>
        <v>1</v>
      </c>
      <c r="Y30" s="99">
        <f t="shared" si="13"/>
        <v>1</v>
      </c>
      <c r="Z30" s="99">
        <f t="shared" si="14"/>
        <v>1</v>
      </c>
      <c r="AA30" s="99">
        <f t="shared" si="15"/>
        <v>1</v>
      </c>
      <c r="AB30" s="150"/>
    </row>
    <row r="31" spans="1:28" x14ac:dyDescent="0.2">
      <c r="A31" s="11" t="s">
        <v>85</v>
      </c>
      <c r="B31" s="123" t="str">
        <f t="shared" si="0"/>
        <v>Weserbergland</v>
      </c>
      <c r="C31" s="124"/>
      <c r="D31" s="12"/>
      <c r="E31" s="12"/>
      <c r="F31" s="125" t="str">
        <f t="shared" si="1"/>
        <v/>
      </c>
      <c r="G31" s="122"/>
      <c r="H31" s="178" t="s">
        <v>1050</v>
      </c>
      <c r="I31" s="144"/>
      <c r="J31" s="150"/>
      <c r="K31" s="179" t="str">
        <f t="shared" si="2"/>
        <v/>
      </c>
      <c r="L31" s="179">
        <f t="shared" si="3"/>
        <v>0</v>
      </c>
      <c r="M31" s="180" t="str">
        <f t="shared" si="4"/>
        <v>Weserbergland</v>
      </c>
      <c r="N31" s="181">
        <f t="shared" si="5"/>
        <v>0</v>
      </c>
      <c r="O31" s="181">
        <f t="shared" si="6"/>
        <v>0</v>
      </c>
      <c r="P31" s="182">
        <f t="shared" si="7"/>
        <v>0</v>
      </c>
      <c r="Q31" s="179" t="str">
        <f t="shared" si="8"/>
        <v>Bezirksmeisterschaften 2017</v>
      </c>
      <c r="R31" s="181"/>
      <c r="S31" s="181"/>
      <c r="T31" s="150"/>
      <c r="U31" s="99">
        <f t="shared" si="9"/>
        <v>1</v>
      </c>
      <c r="V31" s="99">
        <f t="shared" si="10"/>
        <v>1</v>
      </c>
      <c r="W31" s="99">
        <f t="shared" si="11"/>
        <v>1</v>
      </c>
      <c r="X31" s="99">
        <f t="shared" si="12"/>
        <v>1</v>
      </c>
      <c r="Y31" s="99">
        <f t="shared" si="13"/>
        <v>1</v>
      </c>
      <c r="Z31" s="99">
        <f t="shared" si="14"/>
        <v>1</v>
      </c>
      <c r="AA31" s="99">
        <f t="shared" si="15"/>
        <v>1</v>
      </c>
      <c r="AB31" s="150"/>
    </row>
    <row r="32" spans="1:28" x14ac:dyDescent="0.2">
      <c r="A32" s="11" t="s">
        <v>85</v>
      </c>
      <c r="B32" s="123" t="str">
        <f t="shared" si="0"/>
        <v>Weserbergland</v>
      </c>
      <c r="C32" s="124"/>
      <c r="D32" s="12"/>
      <c r="E32" s="12"/>
      <c r="F32" s="125" t="str">
        <f t="shared" si="1"/>
        <v/>
      </c>
      <c r="G32" s="122"/>
      <c r="H32" s="178" t="s">
        <v>1050</v>
      </c>
      <c r="I32" s="144"/>
      <c r="J32" s="150"/>
      <c r="K32" s="179" t="str">
        <f t="shared" si="2"/>
        <v/>
      </c>
      <c r="L32" s="179">
        <f t="shared" si="3"/>
        <v>0</v>
      </c>
      <c r="M32" s="180" t="str">
        <f t="shared" si="4"/>
        <v>Weserbergland</v>
      </c>
      <c r="N32" s="181">
        <f t="shared" si="5"/>
        <v>0</v>
      </c>
      <c r="O32" s="181">
        <f t="shared" si="6"/>
        <v>0</v>
      </c>
      <c r="P32" s="182">
        <f t="shared" si="7"/>
        <v>0</v>
      </c>
      <c r="Q32" s="179" t="str">
        <f t="shared" si="8"/>
        <v>Bezirksmeisterschaften 2017</v>
      </c>
      <c r="R32" s="181"/>
      <c r="S32" s="181"/>
      <c r="T32" s="150"/>
      <c r="U32" s="99">
        <f t="shared" si="9"/>
        <v>1</v>
      </c>
      <c r="V32" s="99">
        <f t="shared" si="10"/>
        <v>1</v>
      </c>
      <c r="W32" s="99">
        <f t="shared" si="11"/>
        <v>1</v>
      </c>
      <c r="X32" s="99">
        <f t="shared" si="12"/>
        <v>1</v>
      </c>
      <c r="Y32" s="99">
        <f t="shared" si="13"/>
        <v>1</v>
      </c>
      <c r="Z32" s="99">
        <f t="shared" si="14"/>
        <v>1</v>
      </c>
      <c r="AA32" s="99">
        <f t="shared" si="15"/>
        <v>1</v>
      </c>
      <c r="AB32" s="150"/>
    </row>
    <row r="33" spans="1:28" x14ac:dyDescent="0.2">
      <c r="A33" s="11" t="s">
        <v>85</v>
      </c>
      <c r="B33" s="123" t="str">
        <f t="shared" si="0"/>
        <v>Weserbergland</v>
      </c>
      <c r="C33" s="124"/>
      <c r="D33" s="12"/>
      <c r="E33" s="12"/>
      <c r="F33" s="125" t="str">
        <f t="shared" si="1"/>
        <v/>
      </c>
      <c r="G33" s="122"/>
      <c r="H33" s="178" t="s">
        <v>1050</v>
      </c>
      <c r="I33" s="144"/>
      <c r="J33" s="150"/>
      <c r="K33" s="179" t="str">
        <f t="shared" si="2"/>
        <v/>
      </c>
      <c r="L33" s="179">
        <f t="shared" si="3"/>
        <v>0</v>
      </c>
      <c r="M33" s="180" t="str">
        <f t="shared" si="4"/>
        <v>Weserbergland</v>
      </c>
      <c r="N33" s="181">
        <f t="shared" si="5"/>
        <v>0</v>
      </c>
      <c r="O33" s="181">
        <f t="shared" si="6"/>
        <v>0</v>
      </c>
      <c r="P33" s="182">
        <f t="shared" si="7"/>
        <v>0</v>
      </c>
      <c r="Q33" s="179" t="str">
        <f t="shared" si="8"/>
        <v>Bezirksmeisterschaften 2017</v>
      </c>
      <c r="R33" s="181"/>
      <c r="S33" s="181"/>
      <c r="T33" s="150"/>
      <c r="U33" s="99">
        <f t="shared" si="9"/>
        <v>1</v>
      </c>
      <c r="V33" s="99">
        <f t="shared" si="10"/>
        <v>1</v>
      </c>
      <c r="W33" s="99">
        <f t="shared" si="11"/>
        <v>1</v>
      </c>
      <c r="X33" s="99">
        <f t="shared" si="12"/>
        <v>1</v>
      </c>
      <c r="Y33" s="99">
        <f t="shared" si="13"/>
        <v>1</v>
      </c>
      <c r="Z33" s="99">
        <f t="shared" si="14"/>
        <v>1</v>
      </c>
      <c r="AA33" s="99">
        <f t="shared" si="15"/>
        <v>1</v>
      </c>
      <c r="AB33" s="150"/>
    </row>
    <row r="34" spans="1:28" x14ac:dyDescent="0.2">
      <c r="A34" s="11" t="s">
        <v>85</v>
      </c>
      <c r="B34" s="123" t="str">
        <f t="shared" si="0"/>
        <v>Weserbergland</v>
      </c>
      <c r="C34" s="124"/>
      <c r="D34" s="12"/>
      <c r="E34" s="12"/>
      <c r="F34" s="125" t="str">
        <f t="shared" si="1"/>
        <v/>
      </c>
      <c r="G34" s="122"/>
      <c r="H34" s="178" t="s">
        <v>1050</v>
      </c>
      <c r="I34" s="144"/>
      <c r="J34" s="150"/>
      <c r="K34" s="179" t="str">
        <f t="shared" si="2"/>
        <v/>
      </c>
      <c r="L34" s="179">
        <f t="shared" si="3"/>
        <v>0</v>
      </c>
      <c r="M34" s="180" t="str">
        <f t="shared" si="4"/>
        <v>Weserbergland</v>
      </c>
      <c r="N34" s="181">
        <f t="shared" si="5"/>
        <v>0</v>
      </c>
      <c r="O34" s="181">
        <f t="shared" si="6"/>
        <v>0</v>
      </c>
      <c r="P34" s="182">
        <f t="shared" si="7"/>
        <v>0</v>
      </c>
      <c r="Q34" s="179" t="str">
        <f t="shared" si="8"/>
        <v>Bezirksmeisterschaften 2017</v>
      </c>
      <c r="R34" s="181"/>
      <c r="S34" s="181"/>
      <c r="T34" s="150"/>
      <c r="U34" s="99">
        <f t="shared" si="9"/>
        <v>1</v>
      </c>
      <c r="V34" s="99">
        <f t="shared" si="10"/>
        <v>1</v>
      </c>
      <c r="W34" s="99">
        <f t="shared" si="11"/>
        <v>1</v>
      </c>
      <c r="X34" s="99">
        <f t="shared" si="12"/>
        <v>1</v>
      </c>
      <c r="Y34" s="99">
        <f t="shared" si="13"/>
        <v>1</v>
      </c>
      <c r="Z34" s="99">
        <f t="shared" si="14"/>
        <v>1</v>
      </c>
      <c r="AA34" s="99">
        <f t="shared" si="15"/>
        <v>1</v>
      </c>
      <c r="AB34" s="150"/>
    </row>
    <row r="35" spans="1:28" x14ac:dyDescent="0.2">
      <c r="A35" s="11" t="s">
        <v>85</v>
      </c>
      <c r="B35" s="123" t="str">
        <f t="shared" si="0"/>
        <v>Weserbergland</v>
      </c>
      <c r="C35" s="124"/>
      <c r="D35" s="12"/>
      <c r="E35" s="12"/>
      <c r="F35" s="125" t="str">
        <f t="shared" si="1"/>
        <v/>
      </c>
      <c r="G35" s="122"/>
      <c r="H35" s="178" t="s">
        <v>1050</v>
      </c>
      <c r="I35" s="144"/>
      <c r="J35" s="150"/>
      <c r="K35" s="179" t="str">
        <f t="shared" si="2"/>
        <v/>
      </c>
      <c r="L35" s="179">
        <f t="shared" si="3"/>
        <v>0</v>
      </c>
      <c r="M35" s="180" t="str">
        <f t="shared" si="4"/>
        <v>Weserbergland</v>
      </c>
      <c r="N35" s="181">
        <f t="shared" si="5"/>
        <v>0</v>
      </c>
      <c r="O35" s="181">
        <f t="shared" si="6"/>
        <v>0</v>
      </c>
      <c r="P35" s="182">
        <f t="shared" si="7"/>
        <v>0</v>
      </c>
      <c r="Q35" s="179" t="str">
        <f t="shared" si="8"/>
        <v>Bezirksmeisterschaften 2017</v>
      </c>
      <c r="R35" s="181"/>
      <c r="S35" s="181"/>
      <c r="T35" s="150"/>
      <c r="U35" s="99">
        <f t="shared" si="9"/>
        <v>1</v>
      </c>
      <c r="V35" s="99">
        <f t="shared" si="10"/>
        <v>1</v>
      </c>
      <c r="W35" s="99">
        <f t="shared" si="11"/>
        <v>1</v>
      </c>
      <c r="X35" s="99">
        <f t="shared" si="12"/>
        <v>1</v>
      </c>
      <c r="Y35" s="99">
        <f t="shared" si="13"/>
        <v>1</v>
      </c>
      <c r="Z35" s="99">
        <f t="shared" si="14"/>
        <v>1</v>
      </c>
      <c r="AA35" s="99">
        <f t="shared" si="15"/>
        <v>1</v>
      </c>
      <c r="AB35" s="150"/>
    </row>
    <row r="36" spans="1:28" x14ac:dyDescent="0.2">
      <c r="A36" s="11" t="s">
        <v>85</v>
      </c>
      <c r="B36" s="123" t="str">
        <f t="shared" si="0"/>
        <v>Weserbergland</v>
      </c>
      <c r="C36" s="124"/>
      <c r="D36" s="12"/>
      <c r="E36" s="12"/>
      <c r="F36" s="125" t="str">
        <f t="shared" si="1"/>
        <v/>
      </c>
      <c r="G36" s="122"/>
      <c r="H36" s="178" t="s">
        <v>1050</v>
      </c>
      <c r="I36" s="144"/>
      <c r="J36" s="150"/>
      <c r="K36" s="179" t="str">
        <f t="shared" si="2"/>
        <v/>
      </c>
      <c r="L36" s="179">
        <f t="shared" si="3"/>
        <v>0</v>
      </c>
      <c r="M36" s="180" t="str">
        <f t="shared" si="4"/>
        <v>Weserbergland</v>
      </c>
      <c r="N36" s="181">
        <f t="shared" si="5"/>
        <v>0</v>
      </c>
      <c r="O36" s="181">
        <f t="shared" si="6"/>
        <v>0</v>
      </c>
      <c r="P36" s="182">
        <f t="shared" si="7"/>
        <v>0</v>
      </c>
      <c r="Q36" s="179" t="str">
        <f t="shared" si="8"/>
        <v>Bezirksmeisterschaften 2017</v>
      </c>
      <c r="R36" s="181"/>
      <c r="S36" s="181"/>
      <c r="T36" s="150"/>
      <c r="U36" s="99">
        <f t="shared" si="9"/>
        <v>1</v>
      </c>
      <c r="V36" s="99">
        <f t="shared" si="10"/>
        <v>1</v>
      </c>
      <c r="W36" s="99">
        <f t="shared" si="11"/>
        <v>1</v>
      </c>
      <c r="X36" s="99">
        <f t="shared" si="12"/>
        <v>1</v>
      </c>
      <c r="Y36" s="99">
        <f t="shared" si="13"/>
        <v>1</v>
      </c>
      <c r="Z36" s="99">
        <f t="shared" si="14"/>
        <v>1</v>
      </c>
      <c r="AA36" s="99">
        <f t="shared" si="15"/>
        <v>1</v>
      </c>
      <c r="AB36" s="150"/>
    </row>
    <row r="37" spans="1:28" x14ac:dyDescent="0.2">
      <c r="A37" s="11" t="s">
        <v>85</v>
      </c>
      <c r="B37" s="123" t="str">
        <f t="shared" si="0"/>
        <v>Weserbergland</v>
      </c>
      <c r="C37" s="124"/>
      <c r="D37" s="12"/>
      <c r="E37" s="12"/>
      <c r="F37" s="125" t="str">
        <f t="shared" si="1"/>
        <v/>
      </c>
      <c r="G37" s="122"/>
      <c r="H37" s="178" t="s">
        <v>1050</v>
      </c>
      <c r="I37" s="144"/>
      <c r="J37" s="150"/>
      <c r="K37" s="179" t="str">
        <f t="shared" si="2"/>
        <v/>
      </c>
      <c r="L37" s="179">
        <f t="shared" si="3"/>
        <v>0</v>
      </c>
      <c r="M37" s="180" t="str">
        <f t="shared" si="4"/>
        <v>Weserbergland</v>
      </c>
      <c r="N37" s="181">
        <f t="shared" si="5"/>
        <v>0</v>
      </c>
      <c r="O37" s="181">
        <f t="shared" si="6"/>
        <v>0</v>
      </c>
      <c r="P37" s="182">
        <f t="shared" si="7"/>
        <v>0</v>
      </c>
      <c r="Q37" s="179" t="str">
        <f t="shared" si="8"/>
        <v>Bezirksmeisterschaften 2017</v>
      </c>
      <c r="R37" s="181"/>
      <c r="S37" s="181"/>
      <c r="T37" s="150"/>
      <c r="U37" s="99">
        <f t="shared" si="9"/>
        <v>1</v>
      </c>
      <c r="V37" s="99">
        <f t="shared" si="10"/>
        <v>1</v>
      </c>
      <c r="W37" s="99">
        <f t="shared" si="11"/>
        <v>1</v>
      </c>
      <c r="X37" s="99">
        <f t="shared" si="12"/>
        <v>1</v>
      </c>
      <c r="Y37" s="99">
        <f t="shared" si="13"/>
        <v>1</v>
      </c>
      <c r="Z37" s="99">
        <f t="shared" si="14"/>
        <v>1</v>
      </c>
      <c r="AA37" s="99">
        <f t="shared" si="15"/>
        <v>1</v>
      </c>
      <c r="AB37" s="150"/>
    </row>
    <row r="38" spans="1:28" x14ac:dyDescent="0.2">
      <c r="A38" s="11" t="s">
        <v>85</v>
      </c>
      <c r="B38" s="123" t="str">
        <f t="shared" si="0"/>
        <v>Weserbergland</v>
      </c>
      <c r="C38" s="124"/>
      <c r="D38" s="12"/>
      <c r="E38" s="12"/>
      <c r="F38" s="125" t="str">
        <f t="shared" si="1"/>
        <v/>
      </c>
      <c r="G38" s="122"/>
      <c r="H38" s="178" t="s">
        <v>1050</v>
      </c>
      <c r="I38" s="144"/>
      <c r="J38" s="150"/>
      <c r="K38" s="179" t="str">
        <f t="shared" si="2"/>
        <v/>
      </c>
      <c r="L38" s="179">
        <f t="shared" si="3"/>
        <v>0</v>
      </c>
      <c r="M38" s="180" t="str">
        <f t="shared" si="4"/>
        <v>Weserbergland</v>
      </c>
      <c r="N38" s="181">
        <f t="shared" si="5"/>
        <v>0</v>
      </c>
      <c r="O38" s="181">
        <f t="shared" si="6"/>
        <v>0</v>
      </c>
      <c r="P38" s="182">
        <f t="shared" si="7"/>
        <v>0</v>
      </c>
      <c r="Q38" s="179" t="str">
        <f t="shared" si="8"/>
        <v>Bezirksmeisterschaften 2017</v>
      </c>
      <c r="R38" s="181"/>
      <c r="S38" s="181"/>
      <c r="T38" s="150"/>
      <c r="U38" s="99">
        <f t="shared" si="9"/>
        <v>1</v>
      </c>
      <c r="V38" s="99">
        <f t="shared" si="10"/>
        <v>1</v>
      </c>
      <c r="W38" s="99">
        <f t="shared" si="11"/>
        <v>1</v>
      </c>
      <c r="X38" s="99">
        <f t="shared" si="12"/>
        <v>1</v>
      </c>
      <c r="Y38" s="99">
        <f t="shared" si="13"/>
        <v>1</v>
      </c>
      <c r="Z38" s="99">
        <f t="shared" si="14"/>
        <v>1</v>
      </c>
      <c r="AA38" s="99">
        <f t="shared" si="15"/>
        <v>1</v>
      </c>
      <c r="AB38" s="150"/>
    </row>
    <row r="39" spans="1:28" x14ac:dyDescent="0.2">
      <c r="A39" s="11" t="s">
        <v>85</v>
      </c>
      <c r="B39" s="123" t="str">
        <f t="shared" si="0"/>
        <v>Weserbergland</v>
      </c>
      <c r="C39" s="124"/>
      <c r="D39" s="12"/>
      <c r="E39" s="12"/>
      <c r="F39" s="125" t="str">
        <f t="shared" si="1"/>
        <v/>
      </c>
      <c r="G39" s="122"/>
      <c r="H39" s="178" t="s">
        <v>1050</v>
      </c>
      <c r="I39" s="144"/>
      <c r="J39" s="150"/>
      <c r="K39" s="179" t="str">
        <f t="shared" si="2"/>
        <v/>
      </c>
      <c r="L39" s="179">
        <f t="shared" si="3"/>
        <v>0</v>
      </c>
      <c r="M39" s="180" t="str">
        <f t="shared" si="4"/>
        <v>Weserbergland</v>
      </c>
      <c r="N39" s="181">
        <f t="shared" si="5"/>
        <v>0</v>
      </c>
      <c r="O39" s="181">
        <f t="shared" si="6"/>
        <v>0</v>
      </c>
      <c r="P39" s="182">
        <f t="shared" si="7"/>
        <v>0</v>
      </c>
      <c r="Q39" s="179" t="str">
        <f t="shared" si="8"/>
        <v>Bezirksmeisterschaften 2017</v>
      </c>
      <c r="R39" s="181"/>
      <c r="S39" s="181"/>
      <c r="T39" s="150"/>
      <c r="U39" s="99">
        <f t="shared" si="9"/>
        <v>1</v>
      </c>
      <c r="V39" s="99">
        <f t="shared" si="10"/>
        <v>1</v>
      </c>
      <c r="W39" s="99">
        <f t="shared" si="11"/>
        <v>1</v>
      </c>
      <c r="X39" s="99">
        <f t="shared" si="12"/>
        <v>1</v>
      </c>
      <c r="Y39" s="99">
        <f t="shared" si="13"/>
        <v>1</v>
      </c>
      <c r="Z39" s="99">
        <f t="shared" si="14"/>
        <v>1</v>
      </c>
      <c r="AA39" s="99">
        <f t="shared" si="15"/>
        <v>1</v>
      </c>
      <c r="AB39" s="150"/>
    </row>
    <row r="40" spans="1:28" x14ac:dyDescent="0.2">
      <c r="A40" s="11" t="s">
        <v>85</v>
      </c>
      <c r="B40" s="123" t="str">
        <f t="shared" si="0"/>
        <v>Weserbergland</v>
      </c>
      <c r="C40" s="124"/>
      <c r="D40" s="12"/>
      <c r="E40" s="12"/>
      <c r="F40" s="125" t="str">
        <f t="shared" si="1"/>
        <v/>
      </c>
      <c r="G40" s="122"/>
      <c r="H40" s="178" t="s">
        <v>1050</v>
      </c>
      <c r="I40" s="144"/>
      <c r="J40" s="150"/>
      <c r="K40" s="179" t="str">
        <f t="shared" si="2"/>
        <v/>
      </c>
      <c r="L40" s="179">
        <f t="shared" si="3"/>
        <v>0</v>
      </c>
      <c r="M40" s="180" t="str">
        <f t="shared" si="4"/>
        <v>Weserbergland</v>
      </c>
      <c r="N40" s="181">
        <f t="shared" si="5"/>
        <v>0</v>
      </c>
      <c r="O40" s="181">
        <f t="shared" si="6"/>
        <v>0</v>
      </c>
      <c r="P40" s="182">
        <f t="shared" si="7"/>
        <v>0</v>
      </c>
      <c r="Q40" s="179" t="str">
        <f t="shared" si="8"/>
        <v>Bezirksmeisterschaften 2017</v>
      </c>
      <c r="R40" s="181"/>
      <c r="S40" s="181"/>
      <c r="T40" s="150"/>
      <c r="U40" s="99">
        <f t="shared" si="9"/>
        <v>1</v>
      </c>
      <c r="V40" s="99">
        <f t="shared" si="10"/>
        <v>1</v>
      </c>
      <c r="W40" s="99">
        <f t="shared" si="11"/>
        <v>1</v>
      </c>
      <c r="X40" s="99">
        <f t="shared" si="12"/>
        <v>1</v>
      </c>
      <c r="Y40" s="99">
        <f t="shared" si="13"/>
        <v>1</v>
      </c>
      <c r="Z40" s="99">
        <f t="shared" si="14"/>
        <v>1</v>
      </c>
      <c r="AA40" s="99">
        <f t="shared" si="15"/>
        <v>1</v>
      </c>
      <c r="AB40" s="150"/>
    </row>
    <row r="41" spans="1:28" x14ac:dyDescent="0.2">
      <c r="A41" s="11" t="s">
        <v>85</v>
      </c>
      <c r="B41" s="123" t="str">
        <f t="shared" si="0"/>
        <v>Weserbergland</v>
      </c>
      <c r="C41" s="124"/>
      <c r="D41" s="12"/>
      <c r="E41" s="12"/>
      <c r="F41" s="125" t="str">
        <f t="shared" si="1"/>
        <v/>
      </c>
      <c r="G41" s="122"/>
      <c r="H41" s="178" t="s">
        <v>1050</v>
      </c>
      <c r="I41" s="144"/>
      <c r="J41" s="150"/>
      <c r="K41" s="179" t="str">
        <f t="shared" si="2"/>
        <v/>
      </c>
      <c r="L41" s="179">
        <f t="shared" si="3"/>
        <v>0</v>
      </c>
      <c r="M41" s="180" t="str">
        <f t="shared" si="4"/>
        <v>Weserbergland</v>
      </c>
      <c r="N41" s="181">
        <f t="shared" si="5"/>
        <v>0</v>
      </c>
      <c r="O41" s="181">
        <f t="shared" si="6"/>
        <v>0</v>
      </c>
      <c r="P41" s="182">
        <f t="shared" si="7"/>
        <v>0</v>
      </c>
      <c r="Q41" s="179" t="str">
        <f t="shared" si="8"/>
        <v>Bezirksmeisterschaften 2017</v>
      </c>
      <c r="R41" s="181"/>
      <c r="S41" s="181"/>
      <c r="T41" s="150"/>
      <c r="U41" s="99">
        <f t="shared" si="9"/>
        <v>1</v>
      </c>
      <c r="V41" s="99">
        <f t="shared" si="10"/>
        <v>1</v>
      </c>
      <c r="W41" s="99">
        <f t="shared" si="11"/>
        <v>1</v>
      </c>
      <c r="X41" s="99">
        <f t="shared" si="12"/>
        <v>1</v>
      </c>
      <c r="Y41" s="99">
        <f t="shared" si="13"/>
        <v>1</v>
      </c>
      <c r="Z41" s="99">
        <f t="shared" si="14"/>
        <v>1</v>
      </c>
      <c r="AA41" s="99">
        <f t="shared" si="15"/>
        <v>1</v>
      </c>
      <c r="AB41" s="150"/>
    </row>
    <row r="42" spans="1:28" x14ac:dyDescent="0.2">
      <c r="A42" s="11" t="s">
        <v>85</v>
      </c>
      <c r="B42" s="123" t="str">
        <f t="shared" si="0"/>
        <v>Weserbergland</v>
      </c>
      <c r="C42" s="124"/>
      <c r="D42" s="12"/>
      <c r="E42" s="12"/>
      <c r="F42" s="125" t="str">
        <f t="shared" si="1"/>
        <v/>
      </c>
      <c r="G42" s="122"/>
      <c r="H42" s="178" t="s">
        <v>1050</v>
      </c>
      <c r="I42" s="144"/>
      <c r="J42" s="150"/>
      <c r="K42" s="179" t="str">
        <f t="shared" si="2"/>
        <v/>
      </c>
      <c r="L42" s="179">
        <f t="shared" si="3"/>
        <v>0</v>
      </c>
      <c r="M42" s="180" t="str">
        <f t="shared" si="4"/>
        <v>Weserbergland</v>
      </c>
      <c r="N42" s="181">
        <f t="shared" si="5"/>
        <v>0</v>
      </c>
      <c r="O42" s="181">
        <f t="shared" si="6"/>
        <v>0</v>
      </c>
      <c r="P42" s="182">
        <f t="shared" si="7"/>
        <v>0</v>
      </c>
      <c r="Q42" s="179" t="str">
        <f t="shared" si="8"/>
        <v>Bezirksmeisterschaften 2017</v>
      </c>
      <c r="R42" s="181"/>
      <c r="S42" s="181"/>
      <c r="T42" s="150"/>
      <c r="U42" s="99">
        <f t="shared" si="9"/>
        <v>1</v>
      </c>
      <c r="V42" s="99">
        <f t="shared" si="10"/>
        <v>1</v>
      </c>
      <c r="W42" s="99">
        <f t="shared" si="11"/>
        <v>1</v>
      </c>
      <c r="X42" s="99">
        <f t="shared" si="12"/>
        <v>1</v>
      </c>
      <c r="Y42" s="99">
        <f t="shared" si="13"/>
        <v>1</v>
      </c>
      <c r="Z42" s="99">
        <f t="shared" si="14"/>
        <v>1</v>
      </c>
      <c r="AA42" s="99">
        <f t="shared" si="15"/>
        <v>1</v>
      </c>
      <c r="AB42" s="150"/>
    </row>
    <row r="43" spans="1:28" x14ac:dyDescent="0.2">
      <c r="A43" s="11" t="s">
        <v>85</v>
      </c>
      <c r="B43" s="123" t="str">
        <f t="shared" si="0"/>
        <v>Weserbergland</v>
      </c>
      <c r="C43" s="124"/>
      <c r="D43" s="12"/>
      <c r="E43" s="12"/>
      <c r="F43" s="125" t="str">
        <f t="shared" si="1"/>
        <v/>
      </c>
      <c r="G43" s="122"/>
      <c r="H43" s="178" t="s">
        <v>1050</v>
      </c>
      <c r="I43" s="144"/>
      <c r="J43" s="150"/>
      <c r="K43" s="179" t="str">
        <f t="shared" si="2"/>
        <v/>
      </c>
      <c r="L43" s="179">
        <f t="shared" si="3"/>
        <v>0</v>
      </c>
      <c r="M43" s="180" t="str">
        <f t="shared" si="4"/>
        <v>Weserbergland</v>
      </c>
      <c r="N43" s="181">
        <f t="shared" si="5"/>
        <v>0</v>
      </c>
      <c r="O43" s="181">
        <f t="shared" si="6"/>
        <v>0</v>
      </c>
      <c r="P43" s="182">
        <f t="shared" si="7"/>
        <v>0</v>
      </c>
      <c r="Q43" s="179" t="str">
        <f t="shared" si="8"/>
        <v>Bezirksmeisterschaften 2017</v>
      </c>
      <c r="R43" s="181"/>
      <c r="S43" s="181"/>
      <c r="T43" s="150"/>
      <c r="U43" s="99">
        <f t="shared" si="9"/>
        <v>1</v>
      </c>
      <c r="V43" s="99">
        <f t="shared" si="10"/>
        <v>1</v>
      </c>
      <c r="W43" s="99">
        <f t="shared" si="11"/>
        <v>1</v>
      </c>
      <c r="X43" s="99">
        <f t="shared" si="12"/>
        <v>1</v>
      </c>
      <c r="Y43" s="99">
        <f t="shared" si="13"/>
        <v>1</v>
      </c>
      <c r="Z43" s="99">
        <f t="shared" si="14"/>
        <v>1</v>
      </c>
      <c r="AA43" s="99">
        <f t="shared" si="15"/>
        <v>1</v>
      </c>
      <c r="AB43" s="150"/>
    </row>
    <row r="44" spans="1:28" x14ac:dyDescent="0.2">
      <c r="A44" s="11" t="s">
        <v>85</v>
      </c>
      <c r="B44" s="123" t="str">
        <f t="shared" si="0"/>
        <v>Weserbergland</v>
      </c>
      <c r="C44" s="124"/>
      <c r="D44" s="12"/>
      <c r="E44" s="12"/>
      <c r="F44" s="125" t="str">
        <f t="shared" si="1"/>
        <v/>
      </c>
      <c r="G44" s="122"/>
      <c r="H44" s="178" t="s">
        <v>1050</v>
      </c>
      <c r="I44" s="144"/>
      <c r="J44" s="150"/>
      <c r="K44" s="179" t="str">
        <f t="shared" si="2"/>
        <v/>
      </c>
      <c r="L44" s="179">
        <f t="shared" si="3"/>
        <v>0</v>
      </c>
      <c r="M44" s="180" t="str">
        <f t="shared" si="4"/>
        <v>Weserbergland</v>
      </c>
      <c r="N44" s="181">
        <f t="shared" si="5"/>
        <v>0</v>
      </c>
      <c r="O44" s="181">
        <f t="shared" si="6"/>
        <v>0</v>
      </c>
      <c r="P44" s="182">
        <f t="shared" si="7"/>
        <v>0</v>
      </c>
      <c r="Q44" s="179" t="str">
        <f t="shared" si="8"/>
        <v>Bezirksmeisterschaften 2017</v>
      </c>
      <c r="R44" s="181"/>
      <c r="S44" s="181"/>
      <c r="T44" s="150"/>
      <c r="U44" s="99">
        <f t="shared" si="9"/>
        <v>1</v>
      </c>
      <c r="V44" s="99">
        <f t="shared" si="10"/>
        <v>1</v>
      </c>
      <c r="W44" s="99">
        <f t="shared" si="11"/>
        <v>1</v>
      </c>
      <c r="X44" s="99">
        <f t="shared" si="12"/>
        <v>1</v>
      </c>
      <c r="Y44" s="99">
        <f t="shared" si="13"/>
        <v>1</v>
      </c>
      <c r="Z44" s="99">
        <f t="shared" si="14"/>
        <v>1</v>
      </c>
      <c r="AA44" s="99">
        <f t="shared" si="15"/>
        <v>1</v>
      </c>
      <c r="AB44" s="150"/>
    </row>
    <row r="45" spans="1:28" x14ac:dyDescent="0.2">
      <c r="A45" s="11" t="s">
        <v>85</v>
      </c>
      <c r="B45" s="123" t="str">
        <f t="shared" si="0"/>
        <v>Weserbergland</v>
      </c>
      <c r="C45" s="124"/>
      <c r="D45" s="12"/>
      <c r="E45" s="12"/>
      <c r="F45" s="125" t="str">
        <f t="shared" si="1"/>
        <v/>
      </c>
      <c r="G45" s="122"/>
      <c r="H45" s="178" t="s">
        <v>1050</v>
      </c>
      <c r="I45" s="144"/>
      <c r="J45" s="150"/>
      <c r="K45" s="179" t="str">
        <f t="shared" si="2"/>
        <v/>
      </c>
      <c r="L45" s="179">
        <f t="shared" si="3"/>
        <v>0</v>
      </c>
      <c r="M45" s="180" t="str">
        <f t="shared" si="4"/>
        <v>Weserbergland</v>
      </c>
      <c r="N45" s="181">
        <f t="shared" si="5"/>
        <v>0</v>
      </c>
      <c r="O45" s="181">
        <f t="shared" si="6"/>
        <v>0</v>
      </c>
      <c r="P45" s="182">
        <f t="shared" si="7"/>
        <v>0</v>
      </c>
      <c r="Q45" s="179" t="str">
        <f t="shared" si="8"/>
        <v>Bezirksmeisterschaften 2017</v>
      </c>
      <c r="R45" s="181"/>
      <c r="S45" s="181"/>
      <c r="T45" s="150"/>
      <c r="U45" s="99">
        <f t="shared" si="9"/>
        <v>1</v>
      </c>
      <c r="V45" s="99">
        <f t="shared" si="10"/>
        <v>1</v>
      </c>
      <c r="W45" s="99">
        <f t="shared" si="11"/>
        <v>1</v>
      </c>
      <c r="X45" s="99">
        <f t="shared" si="12"/>
        <v>1</v>
      </c>
      <c r="Y45" s="99">
        <f t="shared" si="13"/>
        <v>1</v>
      </c>
      <c r="Z45" s="99">
        <f t="shared" si="14"/>
        <v>1</v>
      </c>
      <c r="AA45" s="99">
        <f t="shared" si="15"/>
        <v>1</v>
      </c>
      <c r="AB45" s="150"/>
    </row>
    <row r="46" spans="1:28" x14ac:dyDescent="0.2">
      <c r="A46" s="11" t="s">
        <v>85</v>
      </c>
      <c r="B46" s="123" t="str">
        <f t="shared" si="0"/>
        <v>Weserbergland</v>
      </c>
      <c r="C46" s="124"/>
      <c r="D46" s="12"/>
      <c r="E46" s="12"/>
      <c r="F46" s="125" t="str">
        <f t="shared" si="1"/>
        <v/>
      </c>
      <c r="G46" s="122"/>
      <c r="H46" s="178" t="s">
        <v>1050</v>
      </c>
      <c r="I46" s="144"/>
      <c r="J46" s="150"/>
      <c r="K46" s="179" t="str">
        <f t="shared" si="2"/>
        <v/>
      </c>
      <c r="L46" s="179">
        <f t="shared" si="3"/>
        <v>0</v>
      </c>
      <c r="M46" s="180" t="str">
        <f t="shared" si="4"/>
        <v>Weserbergland</v>
      </c>
      <c r="N46" s="181">
        <f t="shared" si="5"/>
        <v>0</v>
      </c>
      <c r="O46" s="181">
        <f t="shared" si="6"/>
        <v>0</v>
      </c>
      <c r="P46" s="182">
        <f t="shared" si="7"/>
        <v>0</v>
      </c>
      <c r="Q46" s="179" t="str">
        <f t="shared" si="8"/>
        <v>Bezirksmeisterschaften 2017</v>
      </c>
      <c r="R46" s="181"/>
      <c r="S46" s="181"/>
      <c r="T46" s="150"/>
      <c r="U46" s="99">
        <f t="shared" si="9"/>
        <v>1</v>
      </c>
      <c r="V46" s="99">
        <f t="shared" si="10"/>
        <v>1</v>
      </c>
      <c r="W46" s="99">
        <f t="shared" si="11"/>
        <v>1</v>
      </c>
      <c r="X46" s="99">
        <f t="shared" si="12"/>
        <v>1</v>
      </c>
      <c r="Y46" s="99">
        <f t="shared" si="13"/>
        <v>1</v>
      </c>
      <c r="Z46" s="99">
        <f t="shared" si="14"/>
        <v>1</v>
      </c>
      <c r="AA46" s="99">
        <f t="shared" si="15"/>
        <v>1</v>
      </c>
      <c r="AB46" s="150"/>
    </row>
    <row r="47" spans="1:28" x14ac:dyDescent="0.2">
      <c r="A47" s="11" t="s">
        <v>85</v>
      </c>
      <c r="B47" s="123" t="str">
        <f t="shared" si="0"/>
        <v>Weserbergland</v>
      </c>
      <c r="C47" s="124"/>
      <c r="D47" s="12"/>
      <c r="E47" s="12"/>
      <c r="F47" s="125" t="str">
        <f t="shared" si="1"/>
        <v/>
      </c>
      <c r="G47" s="122"/>
      <c r="H47" s="178" t="s">
        <v>1050</v>
      </c>
      <c r="I47" s="144"/>
      <c r="J47" s="150"/>
      <c r="K47" s="179" t="str">
        <f t="shared" si="2"/>
        <v/>
      </c>
      <c r="L47" s="179">
        <f t="shared" si="3"/>
        <v>0</v>
      </c>
      <c r="M47" s="180" t="str">
        <f t="shared" si="4"/>
        <v>Weserbergland</v>
      </c>
      <c r="N47" s="181">
        <f t="shared" si="5"/>
        <v>0</v>
      </c>
      <c r="O47" s="181">
        <f t="shared" si="6"/>
        <v>0</v>
      </c>
      <c r="P47" s="182">
        <f t="shared" si="7"/>
        <v>0</v>
      </c>
      <c r="Q47" s="179" t="str">
        <f t="shared" si="8"/>
        <v>Bezirksmeisterschaften 2017</v>
      </c>
      <c r="R47" s="181"/>
      <c r="S47" s="181"/>
      <c r="T47" s="150"/>
      <c r="U47" s="99">
        <f t="shared" si="9"/>
        <v>1</v>
      </c>
      <c r="V47" s="99">
        <f t="shared" si="10"/>
        <v>1</v>
      </c>
      <c r="W47" s="99">
        <f t="shared" si="11"/>
        <v>1</v>
      </c>
      <c r="X47" s="99">
        <f t="shared" si="12"/>
        <v>1</v>
      </c>
      <c r="Y47" s="99">
        <f t="shared" si="13"/>
        <v>1</v>
      </c>
      <c r="Z47" s="99">
        <f t="shared" si="14"/>
        <v>1</v>
      </c>
      <c r="AA47" s="99">
        <f t="shared" si="15"/>
        <v>1</v>
      </c>
      <c r="AB47" s="150"/>
    </row>
    <row r="48" spans="1:28" x14ac:dyDescent="0.2">
      <c r="A48" s="11" t="s">
        <v>85</v>
      </c>
      <c r="B48" s="123" t="str">
        <f t="shared" si="0"/>
        <v>Weserbergland</v>
      </c>
      <c r="C48" s="124"/>
      <c r="D48" s="12"/>
      <c r="E48" s="12"/>
      <c r="F48" s="125" t="str">
        <f t="shared" si="1"/>
        <v/>
      </c>
      <c r="G48" s="122"/>
      <c r="H48" s="178" t="s">
        <v>1050</v>
      </c>
      <c r="I48" s="144"/>
      <c r="J48" s="150"/>
      <c r="K48" s="179" t="str">
        <f t="shared" si="2"/>
        <v/>
      </c>
      <c r="L48" s="179">
        <f t="shared" si="3"/>
        <v>0</v>
      </c>
      <c r="M48" s="180" t="str">
        <f t="shared" si="4"/>
        <v>Weserbergland</v>
      </c>
      <c r="N48" s="181">
        <f t="shared" si="5"/>
        <v>0</v>
      </c>
      <c r="O48" s="181">
        <f t="shared" si="6"/>
        <v>0</v>
      </c>
      <c r="P48" s="182">
        <f t="shared" si="7"/>
        <v>0</v>
      </c>
      <c r="Q48" s="179" t="str">
        <f t="shared" si="8"/>
        <v>Bezirksmeisterschaften 2017</v>
      </c>
      <c r="R48" s="181"/>
      <c r="S48" s="181"/>
      <c r="T48" s="150"/>
      <c r="U48" s="99">
        <f t="shared" si="9"/>
        <v>1</v>
      </c>
      <c r="V48" s="99">
        <f t="shared" si="10"/>
        <v>1</v>
      </c>
      <c r="W48" s="99">
        <f t="shared" si="11"/>
        <v>1</v>
      </c>
      <c r="X48" s="99">
        <f t="shared" si="12"/>
        <v>1</v>
      </c>
      <c r="Y48" s="99">
        <f t="shared" si="13"/>
        <v>1</v>
      </c>
      <c r="Z48" s="99">
        <f t="shared" si="14"/>
        <v>1</v>
      </c>
      <c r="AA48" s="99">
        <f t="shared" si="15"/>
        <v>1</v>
      </c>
      <c r="AB48" s="150"/>
    </row>
    <row r="49" spans="1:28" x14ac:dyDescent="0.2">
      <c r="A49" s="11" t="s">
        <v>85</v>
      </c>
      <c r="B49" s="123" t="str">
        <f t="shared" si="0"/>
        <v>Weserbergland</v>
      </c>
      <c r="C49" s="124"/>
      <c r="D49" s="12"/>
      <c r="E49" s="12"/>
      <c r="F49" s="125" t="str">
        <f t="shared" si="1"/>
        <v/>
      </c>
      <c r="G49" s="122"/>
      <c r="H49" s="178" t="s">
        <v>1050</v>
      </c>
      <c r="I49" s="144"/>
      <c r="J49" s="150"/>
      <c r="K49" s="179" t="str">
        <f t="shared" si="2"/>
        <v/>
      </c>
      <c r="L49" s="179">
        <f t="shared" si="3"/>
        <v>0</v>
      </c>
      <c r="M49" s="180" t="str">
        <f t="shared" si="4"/>
        <v>Weserbergland</v>
      </c>
      <c r="N49" s="181">
        <f t="shared" si="5"/>
        <v>0</v>
      </c>
      <c r="O49" s="181">
        <f t="shared" si="6"/>
        <v>0</v>
      </c>
      <c r="P49" s="182">
        <f t="shared" si="7"/>
        <v>0</v>
      </c>
      <c r="Q49" s="179" t="str">
        <f t="shared" si="8"/>
        <v>Bezirksmeisterschaften 2017</v>
      </c>
      <c r="R49" s="181"/>
      <c r="S49" s="181"/>
      <c r="T49" s="150"/>
      <c r="U49" s="99">
        <f t="shared" si="9"/>
        <v>1</v>
      </c>
      <c r="V49" s="99">
        <f t="shared" si="10"/>
        <v>1</v>
      </c>
      <c r="W49" s="99">
        <f t="shared" si="11"/>
        <v>1</v>
      </c>
      <c r="X49" s="99">
        <f t="shared" si="12"/>
        <v>1</v>
      </c>
      <c r="Y49" s="99">
        <f t="shared" si="13"/>
        <v>1</v>
      </c>
      <c r="Z49" s="99">
        <f t="shared" si="14"/>
        <v>1</v>
      </c>
      <c r="AA49" s="99">
        <f t="shared" si="15"/>
        <v>1</v>
      </c>
      <c r="AB49" s="150"/>
    </row>
    <row r="50" spans="1:28" x14ac:dyDescent="0.2">
      <c r="A50" s="11" t="s">
        <v>85</v>
      </c>
      <c r="B50" s="123" t="str">
        <f t="shared" si="0"/>
        <v>Weserbergland</v>
      </c>
      <c r="C50" s="124"/>
      <c r="D50" s="12"/>
      <c r="E50" s="12"/>
      <c r="F50" s="125" t="str">
        <f t="shared" si="1"/>
        <v/>
      </c>
      <c r="G50" s="122"/>
      <c r="H50" s="178" t="s">
        <v>1050</v>
      </c>
      <c r="I50" s="144"/>
      <c r="J50" s="150"/>
      <c r="K50" s="179" t="str">
        <f t="shared" si="2"/>
        <v/>
      </c>
      <c r="L50" s="179">
        <f t="shared" si="3"/>
        <v>0</v>
      </c>
      <c r="M50" s="180" t="str">
        <f t="shared" si="4"/>
        <v>Weserbergland</v>
      </c>
      <c r="N50" s="181">
        <f t="shared" si="5"/>
        <v>0</v>
      </c>
      <c r="O50" s="181">
        <f t="shared" si="6"/>
        <v>0</v>
      </c>
      <c r="P50" s="182">
        <f t="shared" si="7"/>
        <v>0</v>
      </c>
      <c r="Q50" s="179" t="str">
        <f t="shared" si="8"/>
        <v>Bezirksmeisterschaften 2017</v>
      </c>
      <c r="R50" s="181"/>
      <c r="S50" s="181"/>
      <c r="T50" s="150"/>
      <c r="U50" s="99">
        <f t="shared" si="9"/>
        <v>1</v>
      </c>
      <c r="V50" s="99">
        <f t="shared" si="10"/>
        <v>1</v>
      </c>
      <c r="W50" s="99">
        <f t="shared" si="11"/>
        <v>1</v>
      </c>
      <c r="X50" s="99">
        <f t="shared" si="12"/>
        <v>1</v>
      </c>
      <c r="Y50" s="99">
        <f t="shared" si="13"/>
        <v>1</v>
      </c>
      <c r="Z50" s="99">
        <f t="shared" si="14"/>
        <v>1</v>
      </c>
      <c r="AA50" s="99">
        <f t="shared" si="15"/>
        <v>1</v>
      </c>
      <c r="AB50" s="150"/>
    </row>
    <row r="51" spans="1:28" s="150" customFormat="1" x14ac:dyDescent="0.2">
      <c r="A51" s="183"/>
      <c r="B51" s="183"/>
      <c r="C51" s="183"/>
      <c r="D51" s="184"/>
      <c r="E51" s="185"/>
      <c r="F51" s="184"/>
      <c r="G51" s="186"/>
      <c r="H51" s="186"/>
      <c r="I51" s="184"/>
    </row>
    <row r="52" spans="1:28" x14ac:dyDescent="0.2">
      <c r="A52" s="100"/>
      <c r="B52" s="100"/>
      <c r="C52" s="100"/>
      <c r="E52" s="15"/>
      <c r="G52" s="101"/>
      <c r="H52" s="101"/>
    </row>
    <row r="53" spans="1:28" x14ac:dyDescent="0.2">
      <c r="A53" s="100"/>
      <c r="B53" s="100"/>
      <c r="C53" s="100"/>
      <c r="E53" s="15"/>
      <c r="G53" s="101"/>
      <c r="H53" s="101"/>
    </row>
    <row r="54" spans="1:28" x14ac:dyDescent="0.2">
      <c r="A54" s="100"/>
      <c r="B54" s="100"/>
      <c r="C54" s="100"/>
      <c r="E54" s="15"/>
      <c r="G54" s="101"/>
      <c r="H54" s="101"/>
    </row>
    <row r="55" spans="1:28" x14ac:dyDescent="0.2">
      <c r="A55" s="100"/>
      <c r="B55" s="100"/>
      <c r="C55" s="100"/>
      <c r="E55" s="15"/>
      <c r="G55" s="101"/>
      <c r="H55" s="101"/>
    </row>
    <row r="56" spans="1:28" x14ac:dyDescent="0.2">
      <c r="A56" s="100"/>
      <c r="B56" s="100"/>
      <c r="C56" s="100"/>
      <c r="E56" s="15"/>
      <c r="G56" s="101"/>
      <c r="H56" s="101"/>
    </row>
    <row r="57" spans="1:28" x14ac:dyDescent="0.2">
      <c r="A57" s="100"/>
      <c r="B57" s="100"/>
      <c r="C57" s="100"/>
      <c r="E57" s="15"/>
      <c r="G57" s="101"/>
      <c r="H57" s="101"/>
    </row>
    <row r="58" spans="1:28" x14ac:dyDescent="0.2">
      <c r="A58" s="100"/>
      <c r="B58" s="100"/>
      <c r="C58" s="100"/>
      <c r="E58" s="15"/>
      <c r="G58" s="101"/>
      <c r="H58" s="101"/>
    </row>
    <row r="59" spans="1:28" x14ac:dyDescent="0.2">
      <c r="A59" s="100"/>
      <c r="B59" s="100"/>
      <c r="C59" s="100"/>
      <c r="E59" s="15"/>
      <c r="G59" s="101"/>
      <c r="H59" s="101"/>
    </row>
    <row r="60" spans="1:28" x14ac:dyDescent="0.2">
      <c r="A60" s="100"/>
      <c r="B60" s="100"/>
      <c r="C60" s="100"/>
      <c r="E60" s="15"/>
      <c r="G60" s="101"/>
      <c r="H60" s="101"/>
    </row>
    <row r="61" spans="1:28" x14ac:dyDescent="0.2">
      <c r="A61" s="100"/>
      <c r="B61" s="100"/>
      <c r="C61" s="100"/>
      <c r="E61" s="15"/>
      <c r="G61" s="101"/>
      <c r="H61" s="101"/>
    </row>
    <row r="62" spans="1:28" x14ac:dyDescent="0.2">
      <c r="A62" s="100"/>
      <c r="B62" s="100"/>
      <c r="C62" s="100"/>
      <c r="E62" s="15"/>
      <c r="G62" s="101"/>
      <c r="H62" s="101"/>
    </row>
    <row r="63" spans="1:28" x14ac:dyDescent="0.2">
      <c r="A63" s="100"/>
      <c r="B63" s="100"/>
      <c r="C63" s="100"/>
      <c r="E63" s="15"/>
      <c r="G63" s="101"/>
      <c r="H63" s="101"/>
    </row>
    <row r="64" spans="1:28" x14ac:dyDescent="0.2">
      <c r="A64" s="100"/>
      <c r="B64" s="100"/>
      <c r="C64" s="100"/>
      <c r="E64" s="15"/>
      <c r="G64" s="101"/>
      <c r="H64" s="101"/>
    </row>
    <row r="65" spans="1:8" s="9" customFormat="1" x14ac:dyDescent="0.2">
      <c r="A65" s="100"/>
      <c r="B65" s="100"/>
      <c r="C65" s="100"/>
      <c r="E65" s="15"/>
      <c r="G65" s="101"/>
      <c r="H65" s="101"/>
    </row>
    <row r="66" spans="1:8" s="9" customFormat="1" x14ac:dyDescent="0.2">
      <c r="A66" s="100"/>
      <c r="B66" s="100"/>
      <c r="C66" s="100"/>
      <c r="E66" s="15"/>
      <c r="G66" s="101"/>
      <c r="H66" s="101"/>
    </row>
    <row r="67" spans="1:8" s="9" customFormat="1" x14ac:dyDescent="0.2">
      <c r="A67" s="100"/>
      <c r="B67" s="100"/>
      <c r="C67" s="100"/>
      <c r="E67" s="15"/>
      <c r="G67" s="101"/>
      <c r="H67" s="101"/>
    </row>
    <row r="68" spans="1:8" s="9" customFormat="1" x14ac:dyDescent="0.2">
      <c r="A68" s="100"/>
      <c r="B68" s="100"/>
      <c r="C68" s="100"/>
      <c r="E68" s="15"/>
      <c r="G68" s="101"/>
      <c r="H68" s="101"/>
    </row>
    <row r="69" spans="1:8" s="9" customFormat="1" x14ac:dyDescent="0.2">
      <c r="A69" s="100"/>
      <c r="B69" s="100"/>
      <c r="C69" s="100"/>
      <c r="E69" s="15"/>
      <c r="G69" s="101"/>
      <c r="H69" s="101"/>
    </row>
    <row r="70" spans="1:8" s="9" customFormat="1" x14ac:dyDescent="0.2">
      <c r="A70" s="100"/>
      <c r="B70" s="100"/>
      <c r="C70" s="100"/>
      <c r="E70" s="15"/>
      <c r="G70" s="101"/>
      <c r="H70" s="101"/>
    </row>
    <row r="71" spans="1:8" s="9" customFormat="1" x14ac:dyDescent="0.2">
      <c r="A71" s="100"/>
      <c r="B71" s="100"/>
      <c r="C71" s="100"/>
      <c r="E71" s="15"/>
      <c r="G71" s="101"/>
      <c r="H71" s="101"/>
    </row>
    <row r="72" spans="1:8" s="9" customFormat="1" x14ac:dyDescent="0.2">
      <c r="A72" s="100"/>
      <c r="B72" s="100"/>
      <c r="C72" s="100"/>
      <c r="E72" s="15"/>
      <c r="G72" s="101"/>
      <c r="H72" s="101"/>
    </row>
    <row r="73" spans="1:8" s="9" customFormat="1" x14ac:dyDescent="0.2">
      <c r="A73" s="100"/>
      <c r="B73" s="100"/>
      <c r="C73" s="100"/>
      <c r="E73" s="15"/>
      <c r="G73" s="101"/>
      <c r="H73" s="101"/>
    </row>
    <row r="74" spans="1:8" s="9" customFormat="1" x14ac:dyDescent="0.2">
      <c r="A74" s="100"/>
      <c r="B74" s="100"/>
      <c r="C74" s="100"/>
      <c r="E74" s="15"/>
      <c r="G74" s="101"/>
      <c r="H74" s="101"/>
    </row>
    <row r="75" spans="1:8" s="9" customFormat="1" x14ac:dyDescent="0.2">
      <c r="A75" s="100"/>
      <c r="B75" s="100"/>
      <c r="C75" s="100"/>
      <c r="E75" s="15"/>
      <c r="G75" s="101"/>
      <c r="H75" s="101"/>
    </row>
    <row r="76" spans="1:8" s="9" customFormat="1" x14ac:dyDescent="0.2">
      <c r="A76" s="100"/>
      <c r="B76" s="100"/>
      <c r="C76" s="100"/>
      <c r="E76" s="15"/>
      <c r="G76" s="101"/>
      <c r="H76" s="101"/>
    </row>
    <row r="77" spans="1:8" s="9" customFormat="1" x14ac:dyDescent="0.2">
      <c r="A77" s="100"/>
      <c r="B77" s="100"/>
      <c r="C77" s="100"/>
      <c r="E77" s="15"/>
      <c r="G77" s="101"/>
      <c r="H77" s="101"/>
    </row>
    <row r="78" spans="1:8" s="9" customFormat="1" x14ac:dyDescent="0.2">
      <c r="A78" s="100"/>
      <c r="B78" s="100"/>
      <c r="C78" s="100"/>
      <c r="E78" s="15"/>
      <c r="G78" s="101"/>
      <c r="H78" s="101"/>
    </row>
    <row r="79" spans="1:8" s="9" customFormat="1" x14ac:dyDescent="0.2">
      <c r="A79" s="100"/>
      <c r="B79" s="100"/>
      <c r="C79" s="100"/>
      <c r="E79" s="15"/>
      <c r="G79" s="101"/>
      <c r="H79" s="101"/>
    </row>
    <row r="80" spans="1:8" s="9" customFormat="1" x14ac:dyDescent="0.2">
      <c r="A80" s="100"/>
      <c r="B80" s="100"/>
      <c r="C80" s="100"/>
      <c r="E80" s="15"/>
      <c r="G80" s="101"/>
      <c r="H80" s="101"/>
    </row>
    <row r="81" spans="1:8" s="9" customFormat="1" x14ac:dyDescent="0.2">
      <c r="A81" s="100"/>
      <c r="B81" s="100"/>
      <c r="C81" s="100"/>
      <c r="E81" s="15"/>
      <c r="G81" s="101"/>
      <c r="H81" s="101"/>
    </row>
    <row r="82" spans="1:8" s="9" customFormat="1" x14ac:dyDescent="0.2">
      <c r="A82" s="100"/>
      <c r="B82" s="100"/>
      <c r="C82" s="100"/>
      <c r="E82" s="15"/>
      <c r="G82" s="101"/>
      <c r="H82" s="101"/>
    </row>
    <row r="83" spans="1:8" s="9" customFormat="1" x14ac:dyDescent="0.2">
      <c r="A83" s="100"/>
      <c r="B83" s="100"/>
      <c r="C83" s="100"/>
      <c r="E83" s="15"/>
      <c r="G83" s="101"/>
      <c r="H83" s="101"/>
    </row>
    <row r="84" spans="1:8" s="9" customFormat="1" x14ac:dyDescent="0.2">
      <c r="A84" s="100"/>
      <c r="B84" s="100"/>
      <c r="C84" s="100"/>
      <c r="E84" s="15"/>
      <c r="G84" s="101"/>
      <c r="H84" s="101"/>
    </row>
    <row r="85" spans="1:8" s="9" customFormat="1" x14ac:dyDescent="0.2">
      <c r="A85" s="100"/>
      <c r="B85" s="100"/>
      <c r="C85" s="100"/>
      <c r="E85" s="15"/>
      <c r="G85" s="101"/>
      <c r="H85" s="101"/>
    </row>
    <row r="86" spans="1:8" s="9" customFormat="1" x14ac:dyDescent="0.2">
      <c r="A86" s="100"/>
      <c r="B86" s="100"/>
      <c r="C86" s="100"/>
      <c r="E86" s="15"/>
      <c r="G86" s="101"/>
      <c r="H86" s="101"/>
    </row>
    <row r="87" spans="1:8" s="9" customFormat="1" x14ac:dyDescent="0.2">
      <c r="A87" s="100"/>
      <c r="B87" s="100"/>
      <c r="C87" s="100"/>
      <c r="E87" s="15"/>
      <c r="G87" s="101"/>
      <c r="H87" s="101"/>
    </row>
    <row r="88" spans="1:8" s="9" customFormat="1" x14ac:dyDescent="0.2">
      <c r="A88" s="100"/>
      <c r="B88" s="100"/>
      <c r="C88" s="100"/>
      <c r="E88" s="15"/>
      <c r="G88" s="101"/>
      <c r="H88" s="101"/>
    </row>
    <row r="89" spans="1:8" s="9" customFormat="1" x14ac:dyDescent="0.2">
      <c r="A89" s="100"/>
      <c r="B89" s="100"/>
      <c r="C89" s="100"/>
      <c r="E89" s="15"/>
      <c r="G89" s="101"/>
      <c r="H89" s="101"/>
    </row>
    <row r="90" spans="1:8" s="9" customFormat="1" x14ac:dyDescent="0.2">
      <c r="A90" s="100"/>
      <c r="B90" s="100"/>
      <c r="C90" s="100"/>
      <c r="E90" s="15"/>
      <c r="G90" s="101"/>
      <c r="H90" s="101"/>
    </row>
    <row r="91" spans="1:8" s="9" customFormat="1" x14ac:dyDescent="0.2">
      <c r="A91" s="100"/>
      <c r="B91" s="100"/>
      <c r="C91" s="100"/>
      <c r="E91" s="15"/>
      <c r="G91" s="101"/>
      <c r="H91" s="101"/>
    </row>
    <row r="92" spans="1:8" s="9" customFormat="1" x14ac:dyDescent="0.2">
      <c r="A92" s="100"/>
      <c r="B92" s="100"/>
      <c r="C92" s="100"/>
      <c r="E92" s="15"/>
      <c r="G92" s="101"/>
      <c r="H92" s="101"/>
    </row>
    <row r="93" spans="1:8" s="9" customFormat="1" x14ac:dyDescent="0.2">
      <c r="A93" s="100"/>
      <c r="B93" s="100"/>
      <c r="C93" s="100"/>
      <c r="E93" s="15"/>
      <c r="G93" s="101"/>
      <c r="H93" s="101"/>
    </row>
    <row r="94" spans="1:8" s="9" customFormat="1" x14ac:dyDescent="0.2">
      <c r="A94" s="100"/>
      <c r="B94" s="100"/>
      <c r="C94" s="100"/>
      <c r="E94" s="15"/>
      <c r="G94" s="101"/>
      <c r="H94" s="101"/>
    </row>
    <row r="95" spans="1:8" s="9" customFormat="1" x14ac:dyDescent="0.2">
      <c r="A95" s="100"/>
      <c r="B95" s="100"/>
      <c r="C95" s="100"/>
      <c r="E95" s="15"/>
      <c r="G95" s="101"/>
      <c r="H95" s="101"/>
    </row>
    <row r="96" spans="1:8" s="9" customFormat="1" x14ac:dyDescent="0.2">
      <c r="A96" s="100"/>
      <c r="B96" s="100"/>
      <c r="C96" s="100"/>
      <c r="E96" s="15"/>
      <c r="G96" s="101"/>
      <c r="H96" s="101"/>
    </row>
    <row r="97" spans="1:8" s="9" customFormat="1" x14ac:dyDescent="0.2">
      <c r="A97" s="100"/>
      <c r="B97" s="100"/>
      <c r="C97" s="100"/>
      <c r="E97" s="15"/>
      <c r="G97" s="101"/>
      <c r="H97" s="101"/>
    </row>
    <row r="98" spans="1:8" s="9" customFormat="1" x14ac:dyDescent="0.2">
      <c r="A98" s="100"/>
      <c r="B98" s="100"/>
      <c r="C98" s="100"/>
      <c r="E98" s="15"/>
      <c r="G98" s="101"/>
      <c r="H98" s="101"/>
    </row>
    <row r="99" spans="1:8" s="9" customFormat="1" x14ac:dyDescent="0.2">
      <c r="A99" s="100"/>
      <c r="B99" s="100"/>
      <c r="C99" s="100"/>
      <c r="E99" s="15"/>
      <c r="G99" s="101"/>
      <c r="H99" s="101"/>
    </row>
    <row r="100" spans="1:8" s="9" customFormat="1" x14ac:dyDescent="0.2">
      <c r="A100" s="100"/>
      <c r="B100" s="100"/>
      <c r="C100" s="100"/>
      <c r="E100" s="15"/>
      <c r="G100" s="101"/>
      <c r="H100" s="101"/>
    </row>
    <row r="101" spans="1:8" s="9" customFormat="1" x14ac:dyDescent="0.2">
      <c r="A101" s="100"/>
      <c r="B101" s="100"/>
      <c r="C101" s="100"/>
      <c r="E101" s="15"/>
      <c r="G101" s="101"/>
      <c r="H101" s="101"/>
    </row>
    <row r="102" spans="1:8" s="9" customFormat="1" x14ac:dyDescent="0.2">
      <c r="A102" s="100"/>
      <c r="B102" s="100"/>
      <c r="C102" s="100"/>
      <c r="E102" s="15"/>
      <c r="G102" s="101"/>
      <c r="H102" s="101"/>
    </row>
    <row r="103" spans="1:8" s="9" customFormat="1" x14ac:dyDescent="0.2">
      <c r="A103" s="100"/>
      <c r="B103" s="100"/>
      <c r="C103" s="100"/>
      <c r="E103" s="15"/>
      <c r="G103" s="101"/>
      <c r="H103" s="101"/>
    </row>
    <row r="104" spans="1:8" s="9" customFormat="1" x14ac:dyDescent="0.2">
      <c r="A104" s="100"/>
      <c r="B104" s="100"/>
      <c r="C104" s="100"/>
      <c r="E104" s="15"/>
      <c r="G104" s="101"/>
      <c r="H104" s="101"/>
    </row>
    <row r="105" spans="1:8" s="9" customFormat="1" x14ac:dyDescent="0.2">
      <c r="A105" s="100"/>
      <c r="B105" s="100"/>
      <c r="C105" s="100"/>
      <c r="E105" s="15"/>
      <c r="G105" s="101"/>
      <c r="H105" s="101"/>
    </row>
    <row r="106" spans="1:8" s="9" customFormat="1" x14ac:dyDescent="0.2">
      <c r="A106" s="100"/>
      <c r="B106" s="100"/>
      <c r="C106" s="100"/>
      <c r="E106" s="15"/>
      <c r="G106" s="101"/>
      <c r="H106" s="101"/>
    </row>
    <row r="107" spans="1:8" s="9" customFormat="1" x14ac:dyDescent="0.2">
      <c r="A107" s="100"/>
      <c r="B107" s="100"/>
      <c r="C107" s="100"/>
      <c r="E107" s="15"/>
      <c r="G107" s="101"/>
      <c r="H107" s="101"/>
    </row>
    <row r="108" spans="1:8" s="9" customFormat="1" x14ac:dyDescent="0.2">
      <c r="A108" s="100"/>
      <c r="B108" s="100"/>
      <c r="C108" s="100"/>
      <c r="E108" s="15"/>
      <c r="G108" s="101"/>
      <c r="H108" s="101"/>
    </row>
    <row r="109" spans="1:8" s="9" customFormat="1" x14ac:dyDescent="0.2">
      <c r="A109" s="100"/>
      <c r="B109" s="100"/>
      <c r="C109" s="100"/>
      <c r="E109" s="15"/>
      <c r="G109" s="101"/>
      <c r="H109" s="101"/>
    </row>
    <row r="110" spans="1:8" s="9" customFormat="1" x14ac:dyDescent="0.2">
      <c r="A110" s="100"/>
      <c r="B110" s="100"/>
      <c r="C110" s="100"/>
      <c r="E110" s="15"/>
      <c r="G110" s="101"/>
      <c r="H110" s="101"/>
    </row>
    <row r="111" spans="1:8" s="9" customFormat="1" x14ac:dyDescent="0.2">
      <c r="A111" s="100"/>
      <c r="B111" s="100"/>
      <c r="C111" s="100"/>
      <c r="E111" s="15"/>
      <c r="G111" s="101"/>
      <c r="H111" s="101"/>
    </row>
    <row r="112" spans="1:8" s="9" customFormat="1" x14ac:dyDescent="0.2">
      <c r="A112" s="100"/>
      <c r="B112" s="100"/>
      <c r="C112" s="100"/>
      <c r="E112" s="15"/>
      <c r="G112" s="101"/>
      <c r="H112" s="101"/>
    </row>
    <row r="113" spans="1:8" s="9" customFormat="1" x14ac:dyDescent="0.2">
      <c r="A113" s="100"/>
      <c r="B113" s="100"/>
      <c r="C113" s="100"/>
      <c r="E113" s="15"/>
      <c r="G113" s="101"/>
      <c r="H113" s="101"/>
    </row>
    <row r="114" spans="1:8" s="9" customFormat="1" x14ac:dyDescent="0.2">
      <c r="A114" s="100"/>
      <c r="B114" s="100"/>
      <c r="C114" s="100"/>
      <c r="E114" s="15"/>
      <c r="G114" s="101"/>
      <c r="H114" s="101"/>
    </row>
    <row r="115" spans="1:8" s="9" customFormat="1" x14ac:dyDescent="0.2">
      <c r="A115" s="100"/>
      <c r="B115" s="100"/>
      <c r="C115" s="100"/>
      <c r="E115" s="15"/>
      <c r="G115" s="101"/>
      <c r="H115" s="101"/>
    </row>
    <row r="116" spans="1:8" s="9" customFormat="1" x14ac:dyDescent="0.2">
      <c r="A116" s="100"/>
      <c r="B116" s="100"/>
      <c r="C116" s="100"/>
      <c r="E116" s="15"/>
      <c r="G116" s="101"/>
      <c r="H116" s="101"/>
    </row>
    <row r="117" spans="1:8" s="9" customFormat="1" x14ac:dyDescent="0.2">
      <c r="A117" s="100"/>
      <c r="B117" s="100"/>
      <c r="C117" s="100"/>
      <c r="E117" s="15"/>
      <c r="G117" s="101"/>
      <c r="H117" s="101"/>
    </row>
    <row r="118" spans="1:8" s="9" customFormat="1" x14ac:dyDescent="0.2">
      <c r="A118" s="100"/>
      <c r="B118" s="100"/>
      <c r="C118" s="100"/>
      <c r="E118" s="15"/>
      <c r="G118" s="101"/>
      <c r="H118" s="101"/>
    </row>
    <row r="119" spans="1:8" s="9" customFormat="1" x14ac:dyDescent="0.2">
      <c r="A119" s="100"/>
      <c r="B119" s="100"/>
      <c r="C119" s="100"/>
      <c r="E119" s="15"/>
      <c r="G119" s="101"/>
      <c r="H119" s="101"/>
    </row>
    <row r="120" spans="1:8" s="9" customFormat="1" x14ac:dyDescent="0.2">
      <c r="A120" s="100"/>
      <c r="B120" s="100"/>
      <c r="C120" s="100"/>
      <c r="E120" s="15"/>
      <c r="G120" s="101"/>
      <c r="H120" s="101"/>
    </row>
    <row r="121" spans="1:8" s="9" customFormat="1" x14ac:dyDescent="0.2">
      <c r="A121" s="100"/>
      <c r="B121" s="100"/>
      <c r="C121" s="100"/>
      <c r="E121" s="15"/>
      <c r="G121" s="101"/>
      <c r="H121" s="101"/>
    </row>
    <row r="122" spans="1:8" s="9" customFormat="1" x14ac:dyDescent="0.2">
      <c r="A122" s="100"/>
      <c r="B122" s="100"/>
      <c r="C122" s="100"/>
      <c r="E122" s="15"/>
      <c r="G122" s="101"/>
      <c r="H122" s="101"/>
    </row>
    <row r="123" spans="1:8" s="9" customFormat="1" x14ac:dyDescent="0.2">
      <c r="A123" s="100"/>
      <c r="B123" s="100"/>
      <c r="C123" s="100"/>
      <c r="E123" s="15"/>
      <c r="G123" s="101"/>
      <c r="H123" s="101"/>
    </row>
    <row r="124" spans="1:8" s="9" customFormat="1" x14ac:dyDescent="0.2">
      <c r="A124" s="100"/>
      <c r="B124" s="100"/>
      <c r="C124" s="100"/>
      <c r="E124" s="15"/>
      <c r="G124" s="101"/>
      <c r="H124" s="101"/>
    </row>
    <row r="125" spans="1:8" s="9" customFormat="1" x14ac:dyDescent="0.2">
      <c r="A125" s="100"/>
      <c r="B125" s="100"/>
      <c r="C125" s="100"/>
      <c r="E125" s="15"/>
      <c r="G125" s="101"/>
      <c r="H125" s="101"/>
    </row>
    <row r="126" spans="1:8" s="9" customFormat="1" x14ac:dyDescent="0.2">
      <c r="A126" s="100"/>
      <c r="B126" s="100"/>
      <c r="C126" s="100"/>
      <c r="E126" s="15"/>
      <c r="G126" s="101"/>
      <c r="H126" s="101"/>
    </row>
    <row r="127" spans="1:8" s="9" customFormat="1" x14ac:dyDescent="0.2">
      <c r="A127" s="100"/>
      <c r="B127" s="100"/>
      <c r="C127" s="100"/>
      <c r="E127" s="15"/>
      <c r="G127" s="101"/>
      <c r="H127" s="101"/>
    </row>
    <row r="128" spans="1:8" s="9" customFormat="1" x14ac:dyDescent="0.2">
      <c r="A128" s="100"/>
      <c r="B128" s="100"/>
      <c r="C128" s="100"/>
      <c r="E128" s="15"/>
      <c r="G128" s="101"/>
      <c r="H128" s="101"/>
    </row>
    <row r="129" spans="1:8" s="9" customFormat="1" x14ac:dyDescent="0.2">
      <c r="A129" s="100"/>
      <c r="B129" s="100"/>
      <c r="C129" s="100"/>
      <c r="E129" s="15"/>
      <c r="G129" s="101"/>
      <c r="H129" s="101"/>
    </row>
    <row r="130" spans="1:8" s="9" customFormat="1" x14ac:dyDescent="0.2">
      <c r="A130" s="100"/>
      <c r="B130" s="100"/>
      <c r="C130" s="100"/>
      <c r="E130" s="15"/>
      <c r="G130" s="101"/>
      <c r="H130" s="101"/>
    </row>
    <row r="131" spans="1:8" s="9" customFormat="1" x14ac:dyDescent="0.2">
      <c r="A131" s="100"/>
      <c r="B131" s="100"/>
      <c r="C131" s="100"/>
      <c r="E131" s="15"/>
      <c r="G131" s="101"/>
      <c r="H131" s="101"/>
    </row>
    <row r="132" spans="1:8" s="9" customFormat="1" x14ac:dyDescent="0.2">
      <c r="A132" s="100"/>
      <c r="B132" s="100"/>
      <c r="C132" s="100"/>
      <c r="E132" s="15"/>
      <c r="G132" s="101"/>
      <c r="H132" s="101"/>
    </row>
    <row r="133" spans="1:8" s="9" customFormat="1" x14ac:dyDescent="0.2">
      <c r="A133" s="100"/>
      <c r="B133" s="100"/>
      <c r="C133" s="100"/>
      <c r="E133" s="15"/>
      <c r="G133" s="101"/>
      <c r="H133" s="101"/>
    </row>
    <row r="134" spans="1:8" s="9" customFormat="1" x14ac:dyDescent="0.2">
      <c r="A134" s="100"/>
      <c r="B134" s="100"/>
      <c r="C134" s="100"/>
      <c r="E134" s="15"/>
      <c r="G134" s="101"/>
      <c r="H134" s="101"/>
    </row>
    <row r="135" spans="1:8" s="9" customFormat="1" x14ac:dyDescent="0.2">
      <c r="A135" s="100"/>
      <c r="B135" s="100"/>
      <c r="C135" s="100"/>
      <c r="E135" s="15"/>
      <c r="G135" s="101"/>
      <c r="H135" s="101"/>
    </row>
    <row r="136" spans="1:8" s="9" customFormat="1" x14ac:dyDescent="0.2">
      <c r="A136" s="100"/>
      <c r="B136" s="100"/>
      <c r="C136" s="100"/>
      <c r="E136" s="15"/>
      <c r="G136" s="101"/>
      <c r="H136" s="101"/>
    </row>
    <row r="137" spans="1:8" s="9" customFormat="1" x14ac:dyDescent="0.2">
      <c r="A137" s="100"/>
      <c r="B137" s="100"/>
      <c r="C137" s="100"/>
      <c r="E137" s="15"/>
      <c r="G137" s="101"/>
      <c r="H137" s="101"/>
    </row>
    <row r="138" spans="1:8" s="9" customFormat="1" x14ac:dyDescent="0.2">
      <c r="A138" s="100"/>
      <c r="B138" s="100"/>
      <c r="C138" s="100"/>
      <c r="E138" s="15"/>
      <c r="G138" s="101"/>
      <c r="H138" s="101"/>
    </row>
    <row r="139" spans="1:8" s="9" customFormat="1" x14ac:dyDescent="0.2">
      <c r="A139" s="100"/>
      <c r="B139" s="100"/>
      <c r="C139" s="100"/>
      <c r="E139" s="15"/>
      <c r="G139" s="101"/>
      <c r="H139" s="101"/>
    </row>
    <row r="140" spans="1:8" s="9" customFormat="1" x14ac:dyDescent="0.2">
      <c r="A140" s="100"/>
      <c r="B140" s="100"/>
      <c r="C140" s="100"/>
      <c r="E140" s="15"/>
      <c r="G140" s="101"/>
      <c r="H140" s="101"/>
    </row>
    <row r="141" spans="1:8" s="9" customFormat="1" x14ac:dyDescent="0.2">
      <c r="A141" s="100"/>
      <c r="B141" s="100"/>
      <c r="C141" s="100"/>
      <c r="E141" s="15"/>
      <c r="G141" s="101"/>
      <c r="H141" s="101"/>
    </row>
    <row r="142" spans="1:8" s="9" customFormat="1" x14ac:dyDescent="0.2">
      <c r="A142" s="100"/>
      <c r="B142" s="100"/>
      <c r="C142" s="100"/>
      <c r="E142" s="15"/>
      <c r="G142" s="101"/>
      <c r="H142" s="101"/>
    </row>
    <row r="143" spans="1:8" s="9" customFormat="1" x14ac:dyDescent="0.2">
      <c r="A143" s="100"/>
      <c r="B143" s="100"/>
      <c r="C143" s="100"/>
      <c r="E143" s="15"/>
      <c r="G143" s="101"/>
      <c r="H143" s="101"/>
    </row>
    <row r="144" spans="1:8" s="9" customFormat="1" x14ac:dyDescent="0.2">
      <c r="A144" s="100"/>
      <c r="B144" s="100"/>
      <c r="C144" s="100"/>
      <c r="E144" s="15"/>
      <c r="G144" s="101"/>
      <c r="H144" s="101"/>
    </row>
    <row r="145" spans="1:8" s="9" customFormat="1" x14ac:dyDescent="0.2">
      <c r="A145" s="100"/>
      <c r="B145" s="100"/>
      <c r="C145" s="100"/>
      <c r="E145" s="15"/>
      <c r="G145" s="101"/>
      <c r="H145" s="101"/>
    </row>
    <row r="146" spans="1:8" s="9" customFormat="1" x14ac:dyDescent="0.2">
      <c r="A146" s="100"/>
      <c r="B146" s="100"/>
      <c r="C146" s="100"/>
      <c r="E146" s="15"/>
      <c r="G146" s="101"/>
      <c r="H146" s="101"/>
    </row>
    <row r="147" spans="1:8" s="9" customFormat="1" x14ac:dyDescent="0.2">
      <c r="A147" s="100"/>
      <c r="B147" s="100"/>
      <c r="C147" s="100"/>
      <c r="E147" s="15"/>
      <c r="G147" s="101"/>
      <c r="H147" s="101"/>
    </row>
    <row r="148" spans="1:8" s="9" customFormat="1" x14ac:dyDescent="0.2">
      <c r="A148" s="100"/>
      <c r="B148" s="100"/>
      <c r="C148" s="100"/>
      <c r="E148" s="15"/>
      <c r="G148" s="101"/>
      <c r="H148" s="101"/>
    </row>
    <row r="149" spans="1:8" s="9" customFormat="1" x14ac:dyDescent="0.2">
      <c r="A149" s="100"/>
      <c r="B149" s="100"/>
      <c r="C149" s="100"/>
      <c r="E149" s="15"/>
      <c r="G149" s="101"/>
      <c r="H149" s="101"/>
    </row>
    <row r="150" spans="1:8" s="9" customFormat="1" x14ac:dyDescent="0.2">
      <c r="A150" s="100"/>
      <c r="B150" s="100"/>
      <c r="C150" s="100"/>
      <c r="E150" s="15"/>
      <c r="G150" s="101"/>
      <c r="H150" s="101"/>
    </row>
    <row r="151" spans="1:8" s="9" customFormat="1" x14ac:dyDescent="0.2">
      <c r="A151" s="100"/>
      <c r="B151" s="100"/>
      <c r="C151" s="100"/>
      <c r="E151" s="15"/>
      <c r="G151" s="101"/>
      <c r="H151" s="101"/>
    </row>
    <row r="152" spans="1:8" s="9" customFormat="1" x14ac:dyDescent="0.2">
      <c r="A152" s="100"/>
      <c r="B152" s="100"/>
      <c r="C152" s="100"/>
      <c r="E152" s="15"/>
      <c r="G152" s="101"/>
      <c r="H152" s="101"/>
    </row>
    <row r="153" spans="1:8" s="9" customFormat="1" x14ac:dyDescent="0.2">
      <c r="A153" s="100"/>
      <c r="B153" s="100"/>
      <c r="C153" s="100"/>
      <c r="E153" s="15"/>
      <c r="G153" s="101"/>
      <c r="H153" s="101"/>
    </row>
    <row r="154" spans="1:8" s="9" customFormat="1" x14ac:dyDescent="0.2">
      <c r="A154" s="100"/>
      <c r="B154" s="100"/>
      <c r="C154" s="100"/>
      <c r="E154" s="15"/>
      <c r="G154" s="101"/>
      <c r="H154" s="101"/>
    </row>
    <row r="155" spans="1:8" s="9" customFormat="1" x14ac:dyDescent="0.2">
      <c r="A155" s="100"/>
      <c r="B155" s="100"/>
      <c r="C155" s="100"/>
      <c r="E155" s="15"/>
      <c r="G155" s="101"/>
      <c r="H155" s="101"/>
    </row>
    <row r="156" spans="1:8" s="9" customFormat="1" x14ac:dyDescent="0.2">
      <c r="A156" s="100"/>
      <c r="B156" s="100"/>
      <c r="C156" s="100"/>
      <c r="E156" s="15"/>
      <c r="G156" s="101"/>
      <c r="H156" s="101"/>
    </row>
    <row r="157" spans="1:8" s="9" customFormat="1" x14ac:dyDescent="0.2">
      <c r="A157" s="100"/>
      <c r="B157" s="100"/>
      <c r="C157" s="100"/>
      <c r="E157" s="15"/>
      <c r="G157" s="101"/>
      <c r="H157" s="101"/>
    </row>
    <row r="158" spans="1:8" s="9" customFormat="1" x14ac:dyDescent="0.2">
      <c r="A158" s="100"/>
      <c r="B158" s="100"/>
      <c r="C158" s="100"/>
      <c r="E158" s="15"/>
      <c r="G158" s="101"/>
      <c r="H158" s="101"/>
    </row>
    <row r="159" spans="1:8" s="9" customFormat="1" x14ac:dyDescent="0.2">
      <c r="A159" s="100"/>
      <c r="B159" s="100"/>
      <c r="C159" s="100"/>
      <c r="E159" s="15"/>
      <c r="G159" s="101"/>
      <c r="H159" s="101"/>
    </row>
    <row r="160" spans="1:8" s="9" customFormat="1" x14ac:dyDescent="0.2">
      <c r="A160" s="100"/>
      <c r="B160" s="100"/>
      <c r="C160" s="100"/>
      <c r="E160" s="15"/>
      <c r="G160" s="101"/>
      <c r="H160" s="101"/>
    </row>
    <row r="161" spans="1:8" s="9" customFormat="1" x14ac:dyDescent="0.2">
      <c r="A161" s="100"/>
      <c r="B161" s="100"/>
      <c r="C161" s="100"/>
      <c r="E161" s="15"/>
      <c r="G161" s="101"/>
      <c r="H161" s="101"/>
    </row>
    <row r="162" spans="1:8" s="9" customFormat="1" x14ac:dyDescent="0.2">
      <c r="A162" s="100"/>
      <c r="B162" s="100"/>
      <c r="C162" s="100"/>
      <c r="E162" s="15"/>
      <c r="G162" s="101"/>
      <c r="H162" s="101"/>
    </row>
    <row r="163" spans="1:8" s="9" customFormat="1" x14ac:dyDescent="0.2">
      <c r="A163" s="100"/>
      <c r="B163" s="100"/>
      <c r="C163" s="100"/>
      <c r="E163" s="15"/>
      <c r="G163" s="101"/>
      <c r="H163" s="101"/>
    </row>
    <row r="164" spans="1:8" s="9" customFormat="1" x14ac:dyDescent="0.2">
      <c r="A164" s="100"/>
      <c r="B164" s="100"/>
      <c r="C164" s="100"/>
      <c r="E164" s="15"/>
      <c r="G164" s="101"/>
      <c r="H164" s="101"/>
    </row>
    <row r="165" spans="1:8" s="9" customFormat="1" x14ac:dyDescent="0.2">
      <c r="A165" s="100"/>
      <c r="B165" s="100"/>
      <c r="C165" s="100"/>
      <c r="E165" s="15"/>
      <c r="G165" s="101"/>
      <c r="H165" s="101"/>
    </row>
    <row r="166" spans="1:8" s="9" customFormat="1" x14ac:dyDescent="0.2">
      <c r="A166" s="100"/>
      <c r="B166" s="100"/>
      <c r="C166" s="100"/>
      <c r="E166" s="15"/>
      <c r="G166" s="101"/>
      <c r="H166" s="101"/>
    </row>
    <row r="167" spans="1:8" s="9" customFormat="1" x14ac:dyDescent="0.2">
      <c r="A167" s="100"/>
      <c r="B167" s="100"/>
      <c r="C167" s="100"/>
      <c r="E167" s="15"/>
      <c r="G167" s="101"/>
      <c r="H167" s="101"/>
    </row>
    <row r="168" spans="1:8" s="9" customFormat="1" x14ac:dyDescent="0.2">
      <c r="A168" s="100"/>
      <c r="B168" s="100"/>
      <c r="C168" s="100"/>
      <c r="E168" s="15"/>
      <c r="G168" s="101"/>
      <c r="H168" s="101"/>
    </row>
    <row r="169" spans="1:8" s="9" customFormat="1" x14ac:dyDescent="0.2">
      <c r="A169" s="100"/>
      <c r="B169" s="100"/>
      <c r="C169" s="100"/>
      <c r="E169" s="15"/>
      <c r="G169" s="101"/>
      <c r="H169" s="101"/>
    </row>
    <row r="170" spans="1:8" s="9" customFormat="1" x14ac:dyDescent="0.2">
      <c r="A170" s="100"/>
      <c r="B170" s="100"/>
      <c r="C170" s="100"/>
      <c r="E170" s="15"/>
      <c r="G170" s="101"/>
      <c r="H170" s="101"/>
    </row>
    <row r="171" spans="1:8" s="9" customFormat="1" x14ac:dyDescent="0.2">
      <c r="A171" s="100"/>
      <c r="B171" s="100"/>
      <c r="C171" s="100"/>
      <c r="E171" s="15"/>
      <c r="G171" s="101"/>
      <c r="H171" s="101"/>
    </row>
    <row r="172" spans="1:8" s="9" customFormat="1" x14ac:dyDescent="0.2">
      <c r="A172" s="100"/>
      <c r="B172" s="100"/>
      <c r="C172" s="100"/>
      <c r="E172" s="15"/>
      <c r="G172" s="101"/>
      <c r="H172" s="101"/>
    </row>
    <row r="173" spans="1:8" s="9" customFormat="1" x14ac:dyDescent="0.2">
      <c r="A173" s="100"/>
      <c r="B173" s="100"/>
      <c r="C173" s="100"/>
      <c r="E173" s="15"/>
      <c r="G173" s="101"/>
      <c r="H173" s="101"/>
    </row>
    <row r="174" spans="1:8" s="9" customFormat="1" x14ac:dyDescent="0.2">
      <c r="A174" s="100"/>
      <c r="B174" s="100"/>
      <c r="C174" s="100"/>
      <c r="E174" s="15"/>
      <c r="G174" s="101"/>
      <c r="H174" s="101"/>
    </row>
    <row r="175" spans="1:8" s="9" customFormat="1" x14ac:dyDescent="0.2">
      <c r="A175" s="100"/>
      <c r="B175" s="100"/>
      <c r="C175" s="100"/>
      <c r="E175" s="15"/>
      <c r="G175" s="101"/>
      <c r="H175" s="101"/>
    </row>
    <row r="176" spans="1:8" s="9" customFormat="1" x14ac:dyDescent="0.2">
      <c r="A176" s="100"/>
      <c r="B176" s="100"/>
      <c r="C176" s="100"/>
      <c r="E176" s="15"/>
      <c r="G176" s="101"/>
      <c r="H176" s="101"/>
    </row>
    <row r="177" spans="1:8" s="9" customFormat="1" x14ac:dyDescent="0.2">
      <c r="A177" s="100"/>
      <c r="B177" s="100"/>
      <c r="C177" s="100"/>
      <c r="E177" s="15"/>
      <c r="G177" s="101"/>
      <c r="H177" s="101"/>
    </row>
    <row r="178" spans="1:8" s="9" customFormat="1" x14ac:dyDescent="0.2">
      <c r="A178" s="100"/>
      <c r="B178" s="100"/>
      <c r="C178" s="100"/>
      <c r="E178" s="15"/>
      <c r="G178" s="101"/>
      <c r="H178" s="101"/>
    </row>
  </sheetData>
  <sheetProtection password="91A4" sheet="1" objects="1" scenarios="1" selectLockedCells="1" autoFilter="0"/>
  <autoFilter ref="A4:AA50">
    <sortState ref="A5:AA50">
      <sortCondition ref="C4:C50"/>
    </sortState>
  </autoFilter>
  <mergeCells count="2">
    <mergeCell ref="I1:I3"/>
    <mergeCell ref="U2:Z2"/>
  </mergeCells>
  <phoneticPr fontId="20" type="noConversion"/>
  <conditionalFormatting sqref="A5:C190">
    <cfRule type="cellIs" dxfId="5" priority="8" stopIfTrue="1" operator="equal">
      <formula>"M"</formula>
    </cfRule>
    <cfRule type="cellIs" dxfId="4" priority="9" stopIfTrue="1" operator="equal">
      <formula>"E"</formula>
    </cfRule>
  </conditionalFormatting>
  <conditionalFormatting sqref="E5:E190">
    <cfRule type="cellIs" dxfId="3" priority="10" stopIfTrue="1" operator="equal">
      <formula>"W"</formula>
    </cfRule>
    <cfRule type="cellIs" dxfId="2" priority="11" stopIfTrue="1" operator="equal">
      <formula>"M"</formula>
    </cfRule>
  </conditionalFormatting>
  <conditionalFormatting sqref="H5:H50">
    <cfRule type="cellIs" dxfId="1" priority="2" operator="equal">
      <formula>"Bezirksmeisterschaften 2017"</formula>
    </cfRule>
  </conditionalFormatting>
  <conditionalFormatting sqref="U5:AA50">
    <cfRule type="cellIs" dxfId="0" priority="1" operator="equal">
      <formula>0</formula>
    </cfRule>
  </conditionalFormatting>
  <dataValidations count="14">
    <dataValidation type="list" allowBlank="1" showInputMessage="1" showErrorMessage="1" error="E: Einzel _x000a_M: Mannschaft" promptTitle="Ortsgruppe" sqref="C5:C50">
      <formula1>INDEX(gliederungen,,MATCH(B5,bezirke,))</formula1>
    </dataValidation>
    <dataValidation type="list" allowBlank="1" showInputMessage="1" showErrorMessage="1" error="Start in Mannschaft_x000a_Ja / Nein" prompt="Start in Mannschaft_x000a_Ja / Nein" sqref="I51:I178">
      <formula1>"Ja,Nein"</formula1>
      <formula2>0</formula2>
    </dataValidation>
    <dataValidation type="whole" showDropDown="1" showInputMessage="1" showErrorMessage="1" error="Die angegebene Anzahl muss 4 oder 5 sein!" promptTitle="Anzahl der Schwimmer" prompt="Bitte die Anzahl der startetenden Schwimmer (4 oder 5) eintragen. _x000a_" sqref="I5:I50">
      <formula1>4</formula1>
      <formula2>5</formula2>
    </dataValidation>
    <dataValidation type="textLength" allowBlank="1" showInputMessage="1" showErrorMessage="1" error="Vorname max. 15 Zeichen_x000a_Mannschaft max. 20 Zeichen" prompt="Vorname max. 15 Zeichen_x000a_Mannschaft max. 20 Zeichen" sqref="F51:F178">
      <formula1>0</formula1>
      <formula2>20</formula2>
    </dataValidation>
    <dataValidation type="decimal" allowBlank="1" showInputMessage="1" showErrorMessage="1" error="Meldepunktzahl mit 2 Dezimalstellen" prompt="Meldepunktzahl mit 2 Dezimalstellen_x000a_" sqref="G5:G178">
      <formula1>0</formula1>
      <formula2>6000</formula2>
    </dataValidation>
    <dataValidation type="textLength" allowBlank="1" showErrorMessage="1" error="Mannschaft max. 20 Zeichen" prompt="Vorname max. 15 Zeichen" sqref="F5:F50">
      <formula1>0</formula1>
      <formula2>20</formula2>
    </dataValidation>
    <dataValidation type="list" allowBlank="1" showInputMessage="1" showErrorMessage="1" error="Altersklasse aus Liste auswählen" prompt="Altersklasse aus Liste auswählen" sqref="D51:D178">
      <formula1>AK</formula1>
      <formula2>0</formula2>
    </dataValidation>
    <dataValidation type="list" allowBlank="1" showDropDown="1" showInputMessage="1" showErrorMessage="1" error="E: Einzel _x000a_M: Mannschaft" promptTitle="Wettkampf" prompt="E: Einzel _x000a_M: Mannschaft" sqref="A51:C178">
      <formula1>Wettkampf</formula1>
      <formula2>0</formula2>
    </dataValidation>
    <dataValidation type="list" allowBlank="1" showDropDown="1" showInputMessage="1" showErrorMessage="1" error="M: Männlich _x000a_W: Weiblich" promptTitle="Geschlecht" prompt="M: Männlich _x000a_W: Weiblich" sqref="E51:E178">
      <formula1>Geschlecht</formula1>
      <formula2>0</formula2>
    </dataValidation>
    <dataValidation type="list" allowBlank="1" showDropDown="1" showInputMessage="1" showErrorMessage="1" error="E: Einzel _x000a_M: Mannschaft" promptTitle="Wettkampf" prompt="M: Mannschaft" sqref="A5:A50">
      <formula1>Wettkampf</formula1>
      <formula2>0</formula2>
    </dataValidation>
    <dataValidation type="list" allowBlank="1" showInputMessage="1" showErrorMessage="1" error="M: Männlich _x000a_W: Weiblich" promptTitle="Geschlecht" prompt="M: Männlich _x000a_W: Weiblich" sqref="E5:E50">
      <formula1>Geschlecht</formula1>
      <formula2>0</formula2>
    </dataValidation>
    <dataValidation type="list" allowBlank="1" showInputMessage="1" showErrorMessage="1" error="Altersklasse aus Liste auswählen" prompt="Altersklasse aus Liste auswählen" sqref="D5:D50">
      <formula1>AK_Mann</formula1>
    </dataValidation>
    <dataValidation type="list" allowBlank="1" showInputMessage="1" showErrorMessage="1" sqref="R5:R50">
      <formula1>quali</formula1>
    </dataValidation>
    <dataValidation type="custom" errorStyle="warning" allowBlank="1" showInputMessage="1" showErrorMessage="1" errorTitle="Protokollnachweis der Meldepunkt" error="Der Nachweis von Protokollen außer der Bezirksmeisterschaften 2016 ist nur bei den Senioren möglich." sqref="H5:H50">
      <formula1>"Bezirksmeisterschaften 2016"</formula1>
    </dataValidation>
  </dataValidations>
  <pageMargins left="0.78749999999999998" right="0.78749999999999998" top="0.98402777777777772" bottom="0.98402777777777772" header="0.51180555555555551" footer="0.51180555555555551"/>
  <pageSetup paperSize="9" scale="86" firstPageNumber="0" fitToHeight="7" orientation="landscape" horizontalDpi="300" verticalDpi="300" r:id="rId1"/>
  <headerFooter alignWithMargins="0">
    <oddHeader>&amp;C&amp;14LM2008 Meppen  &amp;A</oddHeader>
    <oddFooter xml:space="preserve">&amp;L&amp;8&amp;F / &amp;A&amp;R&amp;8&amp;P / &amp;N </oddFooter>
  </headerFooter>
  <ignoredErrors>
    <ignoredError sqref="F5 F6:F50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287"/>
  <sheetViews>
    <sheetView showGridLines="0" topLeftCell="D1" zoomScale="115" zoomScaleNormal="115" workbookViewId="0">
      <selection activeCell="G2" sqref="G2"/>
    </sheetView>
  </sheetViews>
  <sheetFormatPr baseColWidth="10" defaultColWidth="11.42578125" defaultRowHeight="12.75" x14ac:dyDescent="0.2"/>
  <cols>
    <col min="1" max="1" width="22.7109375" style="26" customWidth="1"/>
    <col min="2" max="2" width="11.42578125" style="26"/>
    <col min="7" max="7" width="29.7109375" style="110" customWidth="1"/>
    <col min="8" max="8" width="8" style="110" customWidth="1"/>
    <col min="9" max="9" width="32.5703125" style="110" customWidth="1"/>
    <col min="11" max="11" width="47.7109375" bestFit="1" customWidth="1"/>
  </cols>
  <sheetData>
    <row r="1" spans="1:13" x14ac:dyDescent="0.2">
      <c r="A1" s="27" t="s">
        <v>71</v>
      </c>
      <c r="B1" s="27" t="s">
        <v>97</v>
      </c>
      <c r="C1" s="4" t="s">
        <v>1003</v>
      </c>
      <c r="D1" s="4" t="s">
        <v>1004</v>
      </c>
      <c r="E1" s="4" t="s">
        <v>99</v>
      </c>
      <c r="F1" s="4" t="s">
        <v>100</v>
      </c>
      <c r="G1" s="114" t="s">
        <v>101</v>
      </c>
      <c r="H1" s="114" t="s">
        <v>102</v>
      </c>
      <c r="I1" s="114" t="s">
        <v>71</v>
      </c>
      <c r="K1" s="114" t="s">
        <v>1005</v>
      </c>
      <c r="M1" s="114" t="s">
        <v>1009</v>
      </c>
    </row>
    <row r="2" spans="1:13" x14ac:dyDescent="0.2">
      <c r="A2" s="26" t="s">
        <v>9</v>
      </c>
      <c r="B2" s="26" t="s">
        <v>103</v>
      </c>
      <c r="C2" s="1" t="s">
        <v>39</v>
      </c>
      <c r="D2" s="1" t="s">
        <v>39</v>
      </c>
      <c r="E2" s="1" t="s">
        <v>82</v>
      </c>
      <c r="F2" s="1" t="s">
        <v>85</v>
      </c>
      <c r="G2" s="110" t="s">
        <v>104</v>
      </c>
      <c r="H2" s="115" t="s">
        <v>105</v>
      </c>
      <c r="I2" s="110" t="s">
        <v>106</v>
      </c>
      <c r="K2" s="127" t="s">
        <v>1027</v>
      </c>
      <c r="M2" s="126" t="s">
        <v>1010</v>
      </c>
    </row>
    <row r="3" spans="1:13" x14ac:dyDescent="0.2">
      <c r="A3" s="26" t="s">
        <v>107</v>
      </c>
      <c r="B3" s="26" t="s">
        <v>108</v>
      </c>
      <c r="C3" s="1" t="s">
        <v>41</v>
      </c>
      <c r="D3" s="1" t="s">
        <v>41</v>
      </c>
      <c r="E3" s="1" t="s">
        <v>85</v>
      </c>
      <c r="F3" s="1" t="s">
        <v>109</v>
      </c>
      <c r="G3" s="110" t="s">
        <v>110</v>
      </c>
      <c r="H3" s="115" t="s">
        <v>111</v>
      </c>
      <c r="I3" s="110" t="s">
        <v>112</v>
      </c>
      <c r="K3" s="126" t="s">
        <v>1026</v>
      </c>
      <c r="M3" s="126"/>
    </row>
    <row r="4" spans="1:13" x14ac:dyDescent="0.2">
      <c r="A4" s="26" t="s">
        <v>113</v>
      </c>
      <c r="B4" s="26" t="s">
        <v>114</v>
      </c>
      <c r="C4" s="1" t="s">
        <v>43</v>
      </c>
      <c r="D4" s="1" t="s">
        <v>43</v>
      </c>
      <c r="G4" s="110" t="s">
        <v>115</v>
      </c>
      <c r="H4" s="115" t="s">
        <v>116</v>
      </c>
      <c r="I4" s="110" t="s">
        <v>117</v>
      </c>
      <c r="K4" s="126" t="s">
        <v>1028</v>
      </c>
      <c r="M4" s="126"/>
    </row>
    <row r="5" spans="1:13" x14ac:dyDescent="0.2">
      <c r="A5" s="26" t="s">
        <v>118</v>
      </c>
      <c r="B5" s="26" t="s">
        <v>119</v>
      </c>
      <c r="C5" s="1" t="s">
        <v>44</v>
      </c>
      <c r="D5" s="1" t="s">
        <v>44</v>
      </c>
      <c r="G5" s="110" t="s">
        <v>120</v>
      </c>
      <c r="H5" s="115" t="s">
        <v>121</v>
      </c>
      <c r="I5" s="110" t="s">
        <v>122</v>
      </c>
      <c r="K5" s="126" t="s">
        <v>1029</v>
      </c>
      <c r="M5" s="126"/>
    </row>
    <row r="6" spans="1:13" x14ac:dyDescent="0.2">
      <c r="A6" s="26" t="s">
        <v>123</v>
      </c>
      <c r="B6" s="26" t="s">
        <v>124</v>
      </c>
      <c r="C6" s="1" t="s">
        <v>46</v>
      </c>
      <c r="D6" s="1" t="s">
        <v>46</v>
      </c>
      <c r="G6" s="110" t="s">
        <v>125</v>
      </c>
      <c r="H6" s="115" t="s">
        <v>126</v>
      </c>
      <c r="I6" s="110" t="s">
        <v>117</v>
      </c>
      <c r="K6" s="126" t="s">
        <v>1030</v>
      </c>
      <c r="M6" s="126"/>
    </row>
    <row r="7" spans="1:13" x14ac:dyDescent="0.2">
      <c r="A7" s="26" t="s">
        <v>127</v>
      </c>
      <c r="B7" s="26" t="s">
        <v>128</v>
      </c>
      <c r="C7" s="1" t="s">
        <v>48</v>
      </c>
      <c r="D7" s="1" t="s">
        <v>62</v>
      </c>
      <c r="G7" s="110" t="s">
        <v>129</v>
      </c>
      <c r="H7" s="115" t="s">
        <v>130</v>
      </c>
      <c r="I7" s="110" t="s">
        <v>131</v>
      </c>
      <c r="K7" s="126" t="s">
        <v>1031</v>
      </c>
      <c r="M7" s="126"/>
    </row>
    <row r="8" spans="1:13" x14ac:dyDescent="0.2">
      <c r="A8" s="26" t="s">
        <v>132</v>
      </c>
      <c r="B8" s="26" t="s">
        <v>133</v>
      </c>
      <c r="C8" s="1" t="s">
        <v>49</v>
      </c>
      <c r="D8" s="1" t="s">
        <v>63</v>
      </c>
      <c r="G8" s="110" t="s">
        <v>134</v>
      </c>
      <c r="H8" s="115" t="s">
        <v>135</v>
      </c>
      <c r="I8" s="110" t="s">
        <v>136</v>
      </c>
      <c r="K8" s="126" t="s">
        <v>1032</v>
      </c>
      <c r="M8" s="126"/>
    </row>
    <row r="9" spans="1:13" x14ac:dyDescent="0.2">
      <c r="A9" s="26" t="s">
        <v>137</v>
      </c>
      <c r="B9" s="26" t="s">
        <v>138</v>
      </c>
      <c r="C9" s="1" t="s">
        <v>51</v>
      </c>
      <c r="D9" s="1" t="s">
        <v>65</v>
      </c>
      <c r="G9" s="110" t="s">
        <v>139</v>
      </c>
      <c r="H9" s="115" t="s">
        <v>140</v>
      </c>
      <c r="I9" s="110" t="s">
        <v>141</v>
      </c>
      <c r="K9" s="126" t="s">
        <v>1007</v>
      </c>
      <c r="M9" s="126"/>
    </row>
    <row r="10" spans="1:13" x14ac:dyDescent="0.2">
      <c r="A10" s="26" t="s">
        <v>142</v>
      </c>
      <c r="B10" s="26" t="s">
        <v>143</v>
      </c>
      <c r="C10" s="1" t="s">
        <v>53</v>
      </c>
      <c r="D10" s="1" t="s">
        <v>66</v>
      </c>
      <c r="G10" s="110" t="s">
        <v>144</v>
      </c>
      <c r="H10" s="115" t="s">
        <v>145</v>
      </c>
      <c r="I10" s="110" t="s">
        <v>146</v>
      </c>
      <c r="K10" s="129"/>
    </row>
    <row r="11" spans="1:13" x14ac:dyDescent="0.2">
      <c r="A11" s="26" t="s">
        <v>147</v>
      </c>
      <c r="B11" s="26" t="s">
        <v>148</v>
      </c>
      <c r="C11" s="1" t="s">
        <v>54</v>
      </c>
      <c r="D11" s="1" t="s">
        <v>67</v>
      </c>
      <c r="G11" s="110" t="s">
        <v>149</v>
      </c>
      <c r="H11" s="115" t="s">
        <v>150</v>
      </c>
      <c r="I11" s="110" t="s">
        <v>146</v>
      </c>
      <c r="K11" s="129"/>
    </row>
    <row r="12" spans="1:13" x14ac:dyDescent="0.2">
      <c r="A12" s="26" t="s">
        <v>151</v>
      </c>
      <c r="B12" s="26" t="s">
        <v>152</v>
      </c>
      <c r="C12" s="1" t="s">
        <v>55</v>
      </c>
      <c r="D12" s="1" t="s">
        <v>68</v>
      </c>
      <c r="G12" s="110" t="s">
        <v>153</v>
      </c>
      <c r="H12" s="115" t="s">
        <v>154</v>
      </c>
      <c r="I12" s="110" t="s">
        <v>112</v>
      </c>
      <c r="K12" s="129"/>
    </row>
    <row r="13" spans="1:13" x14ac:dyDescent="0.2">
      <c r="A13" s="26" t="s">
        <v>155</v>
      </c>
      <c r="B13" s="26" t="s">
        <v>156</v>
      </c>
      <c r="C13" s="1" t="s">
        <v>56</v>
      </c>
      <c r="D13" s="1" t="s">
        <v>69</v>
      </c>
      <c r="G13" s="110" t="s">
        <v>157</v>
      </c>
      <c r="H13" s="115" t="s">
        <v>158</v>
      </c>
      <c r="I13" s="110" t="s">
        <v>159</v>
      </c>
      <c r="K13" s="128"/>
    </row>
    <row r="14" spans="1:13" x14ac:dyDescent="0.2">
      <c r="A14" s="26" t="s">
        <v>160</v>
      </c>
      <c r="B14" s="26" t="s">
        <v>161</v>
      </c>
      <c r="C14" s="1" t="s">
        <v>57</v>
      </c>
      <c r="D14" s="1"/>
      <c r="G14" s="110" t="s">
        <v>162</v>
      </c>
      <c r="H14" s="115" t="s">
        <v>163</v>
      </c>
      <c r="I14" s="110" t="s">
        <v>159</v>
      </c>
    </row>
    <row r="15" spans="1:13" x14ac:dyDescent="0.2">
      <c r="A15" s="26" t="s">
        <v>164</v>
      </c>
      <c r="B15" s="26" t="s">
        <v>165</v>
      </c>
      <c r="C15" s="1" t="s">
        <v>58</v>
      </c>
      <c r="D15" s="1"/>
      <c r="G15" s="110" t="s">
        <v>166</v>
      </c>
      <c r="H15" s="115" t="s">
        <v>167</v>
      </c>
      <c r="I15" s="110" t="s">
        <v>168</v>
      </c>
    </row>
    <row r="16" spans="1:13" x14ac:dyDescent="0.2">
      <c r="A16" s="26" t="s">
        <v>169</v>
      </c>
      <c r="B16" s="26" t="s">
        <v>170</v>
      </c>
      <c r="C16" s="1" t="s">
        <v>59</v>
      </c>
      <c r="D16" s="1"/>
      <c r="G16" s="110" t="s">
        <v>171</v>
      </c>
      <c r="H16" s="115" t="s">
        <v>172</v>
      </c>
      <c r="I16" s="110" t="s">
        <v>168</v>
      </c>
    </row>
    <row r="17" spans="1:9" x14ac:dyDescent="0.2">
      <c r="A17" s="26" t="s">
        <v>173</v>
      </c>
      <c r="B17" s="26" t="s">
        <v>174</v>
      </c>
      <c r="C17" s="1" t="s">
        <v>60</v>
      </c>
      <c r="D17" s="1"/>
      <c r="G17" s="110" t="s">
        <v>175</v>
      </c>
      <c r="H17" s="115" t="s">
        <v>176</v>
      </c>
      <c r="I17" s="110" t="s">
        <v>122</v>
      </c>
    </row>
    <row r="18" spans="1:9" x14ac:dyDescent="0.2">
      <c r="A18" s="26" t="s">
        <v>177</v>
      </c>
      <c r="B18" s="26" t="s">
        <v>178</v>
      </c>
      <c r="C18" s="1" t="s">
        <v>61</v>
      </c>
      <c r="D18" s="1"/>
      <c r="G18" s="110" t="s">
        <v>179</v>
      </c>
      <c r="H18" s="115" t="s">
        <v>180</v>
      </c>
      <c r="I18" s="110" t="s">
        <v>181</v>
      </c>
    </row>
    <row r="19" spans="1:9" x14ac:dyDescent="0.2">
      <c r="A19" s="26" t="s">
        <v>182</v>
      </c>
      <c r="B19" s="26" t="s">
        <v>183</v>
      </c>
      <c r="C19" s="1"/>
      <c r="D19" s="1"/>
      <c r="G19" s="110" t="s">
        <v>184</v>
      </c>
      <c r="H19" s="115" t="s">
        <v>185</v>
      </c>
      <c r="I19" s="110" t="s">
        <v>131</v>
      </c>
    </row>
    <row r="20" spans="1:9" x14ac:dyDescent="0.2">
      <c r="C20" s="1"/>
      <c r="D20" s="1"/>
      <c r="G20" s="110" t="s">
        <v>186</v>
      </c>
      <c r="H20" s="115" t="s">
        <v>187</v>
      </c>
      <c r="I20" s="110" t="s">
        <v>168</v>
      </c>
    </row>
    <row r="21" spans="1:9" x14ac:dyDescent="0.2">
      <c r="C21" s="1"/>
      <c r="D21" s="1"/>
      <c r="G21" s="110" t="s">
        <v>188</v>
      </c>
      <c r="H21" s="115" t="s">
        <v>189</v>
      </c>
      <c r="I21" s="110" t="s">
        <v>190</v>
      </c>
    </row>
    <row r="22" spans="1:9" x14ac:dyDescent="0.2">
      <c r="C22" s="1"/>
      <c r="D22" s="1"/>
      <c r="G22" s="110" t="s">
        <v>191</v>
      </c>
      <c r="H22" s="115" t="s">
        <v>192</v>
      </c>
      <c r="I22" s="110" t="s">
        <v>122</v>
      </c>
    </row>
    <row r="23" spans="1:9" x14ac:dyDescent="0.2">
      <c r="C23" s="1"/>
      <c r="D23" s="1"/>
      <c r="G23" s="110" t="s">
        <v>193</v>
      </c>
      <c r="H23" s="115" t="s">
        <v>194</v>
      </c>
      <c r="I23" s="110" t="s">
        <v>117</v>
      </c>
    </row>
    <row r="24" spans="1:9" x14ac:dyDescent="0.2">
      <c r="C24" s="1"/>
      <c r="D24" s="1"/>
      <c r="G24" s="110" t="s">
        <v>195</v>
      </c>
      <c r="H24" s="115" t="s">
        <v>196</v>
      </c>
      <c r="I24" s="110" t="s">
        <v>190</v>
      </c>
    </row>
    <row r="25" spans="1:9" x14ac:dyDescent="0.2">
      <c r="C25" s="1"/>
      <c r="D25" s="1"/>
      <c r="G25" s="110" t="s">
        <v>197</v>
      </c>
      <c r="H25" s="115" t="s">
        <v>198</v>
      </c>
      <c r="I25" s="110" t="s">
        <v>199</v>
      </c>
    </row>
    <row r="26" spans="1:9" x14ac:dyDescent="0.2">
      <c r="G26" s="110" t="s">
        <v>200</v>
      </c>
      <c r="H26" s="115" t="s">
        <v>201</v>
      </c>
      <c r="I26" s="110" t="s">
        <v>190</v>
      </c>
    </row>
    <row r="27" spans="1:9" x14ac:dyDescent="0.2">
      <c r="G27" s="110" t="s">
        <v>202</v>
      </c>
      <c r="H27" s="115" t="s">
        <v>203</v>
      </c>
      <c r="I27" s="110" t="s">
        <v>190</v>
      </c>
    </row>
    <row r="28" spans="1:9" x14ac:dyDescent="0.2">
      <c r="G28" s="110" t="s">
        <v>204</v>
      </c>
      <c r="H28" s="115" t="s">
        <v>205</v>
      </c>
      <c r="I28" s="110" t="s">
        <v>168</v>
      </c>
    </row>
    <row r="29" spans="1:9" x14ac:dyDescent="0.2">
      <c r="G29" s="110" t="s">
        <v>206</v>
      </c>
      <c r="H29" s="115" t="s">
        <v>207</v>
      </c>
      <c r="I29" s="110" t="s">
        <v>208</v>
      </c>
    </row>
    <row r="30" spans="1:9" x14ac:dyDescent="0.2">
      <c r="A30" s="26" t="s">
        <v>209</v>
      </c>
      <c r="B30" s="26">
        <v>2014</v>
      </c>
      <c r="G30" s="110" t="s">
        <v>210</v>
      </c>
      <c r="H30" s="115" t="s">
        <v>211</v>
      </c>
      <c r="I30" s="110" t="s">
        <v>146</v>
      </c>
    </row>
    <row r="31" spans="1:9" x14ac:dyDescent="0.2">
      <c r="G31" s="110" t="s">
        <v>212</v>
      </c>
      <c r="H31" s="115" t="s">
        <v>213</v>
      </c>
      <c r="I31" s="110" t="s">
        <v>181</v>
      </c>
    </row>
    <row r="32" spans="1:9" x14ac:dyDescent="0.2">
      <c r="G32" s="110" t="s">
        <v>214</v>
      </c>
      <c r="H32" s="115" t="s">
        <v>215</v>
      </c>
      <c r="I32" s="110" t="s">
        <v>216</v>
      </c>
    </row>
    <row r="33" spans="7:9" x14ac:dyDescent="0.2">
      <c r="G33" s="110" t="s">
        <v>217</v>
      </c>
      <c r="H33" s="115" t="s">
        <v>218</v>
      </c>
      <c r="I33" s="110" t="s">
        <v>122</v>
      </c>
    </row>
    <row r="34" spans="7:9" x14ac:dyDescent="0.2">
      <c r="G34" s="110" t="s">
        <v>219</v>
      </c>
      <c r="H34" s="115" t="s">
        <v>220</v>
      </c>
      <c r="I34" s="110" t="s">
        <v>181</v>
      </c>
    </row>
    <row r="35" spans="7:9" x14ac:dyDescent="0.2">
      <c r="G35" s="110" t="s">
        <v>221</v>
      </c>
      <c r="H35" s="115" t="s">
        <v>222</v>
      </c>
      <c r="I35" s="110" t="s">
        <v>112</v>
      </c>
    </row>
    <row r="36" spans="7:9" x14ac:dyDescent="0.2">
      <c r="G36" s="110" t="s">
        <v>223</v>
      </c>
      <c r="H36" s="115" t="s">
        <v>224</v>
      </c>
      <c r="I36" s="110" t="s">
        <v>112</v>
      </c>
    </row>
    <row r="37" spans="7:9" x14ac:dyDescent="0.2">
      <c r="G37" s="110" t="s">
        <v>225</v>
      </c>
      <c r="H37" s="115" t="s">
        <v>226</v>
      </c>
      <c r="I37" s="110" t="s">
        <v>136</v>
      </c>
    </row>
    <row r="38" spans="7:9" x14ac:dyDescent="0.2">
      <c r="G38" s="110" t="s">
        <v>227</v>
      </c>
      <c r="H38" s="115" t="s">
        <v>228</v>
      </c>
      <c r="I38" s="110" t="s">
        <v>181</v>
      </c>
    </row>
    <row r="39" spans="7:9" x14ac:dyDescent="0.2">
      <c r="G39" s="110" t="s">
        <v>229</v>
      </c>
      <c r="H39" s="115" t="s">
        <v>230</v>
      </c>
      <c r="I39" s="110" t="s">
        <v>216</v>
      </c>
    </row>
    <row r="40" spans="7:9" x14ac:dyDescent="0.2">
      <c r="G40" s="110" t="s">
        <v>231</v>
      </c>
      <c r="H40" s="115" t="s">
        <v>232</v>
      </c>
      <c r="I40" s="110" t="s">
        <v>159</v>
      </c>
    </row>
    <row r="41" spans="7:9" x14ac:dyDescent="0.2">
      <c r="G41" s="110" t="s">
        <v>233</v>
      </c>
      <c r="H41" s="115" t="s">
        <v>234</v>
      </c>
      <c r="I41" s="110" t="s">
        <v>159</v>
      </c>
    </row>
    <row r="42" spans="7:9" x14ac:dyDescent="0.2">
      <c r="G42" s="110" t="s">
        <v>235</v>
      </c>
      <c r="H42" s="115" t="s">
        <v>236</v>
      </c>
      <c r="I42" s="110" t="s">
        <v>106</v>
      </c>
    </row>
    <row r="43" spans="7:9" x14ac:dyDescent="0.2">
      <c r="G43" s="110" t="s">
        <v>237</v>
      </c>
      <c r="H43" s="115" t="s">
        <v>238</v>
      </c>
      <c r="I43" s="110" t="s">
        <v>159</v>
      </c>
    </row>
    <row r="44" spans="7:9" x14ac:dyDescent="0.2">
      <c r="G44" s="110" t="s">
        <v>239</v>
      </c>
      <c r="H44" s="115" t="s">
        <v>240</v>
      </c>
      <c r="I44" s="110" t="s">
        <v>190</v>
      </c>
    </row>
    <row r="45" spans="7:9" x14ac:dyDescent="0.2">
      <c r="G45" s="110" t="s">
        <v>758</v>
      </c>
      <c r="H45" s="115" t="s">
        <v>241</v>
      </c>
      <c r="I45" s="110" t="s">
        <v>117</v>
      </c>
    </row>
    <row r="46" spans="7:9" x14ac:dyDescent="0.2">
      <c r="G46" s="110" t="s">
        <v>242</v>
      </c>
      <c r="H46" s="115" t="s">
        <v>243</v>
      </c>
      <c r="I46" s="110" t="s">
        <v>168</v>
      </c>
    </row>
    <row r="47" spans="7:9" x14ac:dyDescent="0.2">
      <c r="G47" s="110" t="s">
        <v>244</v>
      </c>
      <c r="H47" s="115" t="s">
        <v>245</v>
      </c>
      <c r="I47" s="110" t="s">
        <v>136</v>
      </c>
    </row>
    <row r="48" spans="7:9" x14ac:dyDescent="0.2">
      <c r="G48" s="110" t="s">
        <v>246</v>
      </c>
      <c r="H48" s="115" t="s">
        <v>247</v>
      </c>
      <c r="I48" s="110" t="s">
        <v>216</v>
      </c>
    </row>
    <row r="49" spans="7:9" x14ac:dyDescent="0.2">
      <c r="G49" s="110" t="s">
        <v>248</v>
      </c>
      <c r="H49" s="115" t="s">
        <v>249</v>
      </c>
      <c r="I49" s="110" t="s">
        <v>199</v>
      </c>
    </row>
    <row r="50" spans="7:9" x14ac:dyDescent="0.2">
      <c r="G50" s="110" t="s">
        <v>250</v>
      </c>
      <c r="H50" s="115" t="s">
        <v>251</v>
      </c>
      <c r="I50" s="110" t="s">
        <v>181</v>
      </c>
    </row>
    <row r="51" spans="7:9" x14ac:dyDescent="0.2">
      <c r="G51" s="110" t="s">
        <v>252</v>
      </c>
      <c r="H51" s="115" t="s">
        <v>253</v>
      </c>
      <c r="I51" s="110" t="s">
        <v>254</v>
      </c>
    </row>
    <row r="52" spans="7:9" x14ac:dyDescent="0.2">
      <c r="G52" s="110" t="s">
        <v>255</v>
      </c>
      <c r="H52" s="115" t="s">
        <v>256</v>
      </c>
      <c r="I52" s="110" t="s">
        <v>208</v>
      </c>
    </row>
    <row r="53" spans="7:9" x14ac:dyDescent="0.2">
      <c r="G53" s="110" t="s">
        <v>257</v>
      </c>
      <c r="H53" s="115" t="s">
        <v>258</v>
      </c>
      <c r="I53" s="110" t="s">
        <v>159</v>
      </c>
    </row>
    <row r="54" spans="7:9" x14ac:dyDescent="0.2">
      <c r="G54" s="110" t="s">
        <v>259</v>
      </c>
      <c r="H54" s="115" t="s">
        <v>260</v>
      </c>
      <c r="I54" s="110" t="s">
        <v>190</v>
      </c>
    </row>
    <row r="55" spans="7:9" x14ac:dyDescent="0.2">
      <c r="G55" s="110" t="s">
        <v>261</v>
      </c>
      <c r="H55" s="115" t="s">
        <v>262</v>
      </c>
      <c r="I55" s="110" t="s">
        <v>168</v>
      </c>
    </row>
    <row r="56" spans="7:9" x14ac:dyDescent="0.2">
      <c r="G56" s="110" t="s">
        <v>263</v>
      </c>
      <c r="H56" s="115" t="s">
        <v>264</v>
      </c>
      <c r="I56" s="110" t="s">
        <v>265</v>
      </c>
    </row>
    <row r="57" spans="7:9" x14ac:dyDescent="0.2">
      <c r="G57" s="110" t="s">
        <v>266</v>
      </c>
      <c r="H57" s="115" t="s">
        <v>267</v>
      </c>
      <c r="I57" s="110" t="s">
        <v>117</v>
      </c>
    </row>
    <row r="58" spans="7:9" x14ac:dyDescent="0.2">
      <c r="G58" s="110" t="s">
        <v>268</v>
      </c>
      <c r="H58" s="115" t="s">
        <v>269</v>
      </c>
      <c r="I58" s="110" t="s">
        <v>190</v>
      </c>
    </row>
    <row r="59" spans="7:9" x14ac:dyDescent="0.2">
      <c r="G59" s="110" t="s">
        <v>270</v>
      </c>
      <c r="H59" s="115" t="s">
        <v>271</v>
      </c>
      <c r="I59" s="110" t="s">
        <v>146</v>
      </c>
    </row>
    <row r="60" spans="7:9" x14ac:dyDescent="0.2">
      <c r="G60" s="110" t="s">
        <v>272</v>
      </c>
      <c r="H60" s="115" t="s">
        <v>273</v>
      </c>
      <c r="I60" s="110" t="s">
        <v>190</v>
      </c>
    </row>
    <row r="61" spans="7:9" x14ac:dyDescent="0.2">
      <c r="G61" s="110" t="s">
        <v>274</v>
      </c>
      <c r="H61" s="115" t="s">
        <v>275</v>
      </c>
      <c r="I61" s="110" t="s">
        <v>159</v>
      </c>
    </row>
    <row r="62" spans="7:9" x14ac:dyDescent="0.2">
      <c r="G62" s="110" t="s">
        <v>276</v>
      </c>
      <c r="H62" s="115" t="s">
        <v>277</v>
      </c>
      <c r="I62" s="110" t="s">
        <v>190</v>
      </c>
    </row>
    <row r="63" spans="7:9" x14ac:dyDescent="0.2">
      <c r="G63" s="110" t="s">
        <v>278</v>
      </c>
      <c r="H63" s="115" t="s">
        <v>279</v>
      </c>
      <c r="I63" s="110" t="s">
        <v>190</v>
      </c>
    </row>
    <row r="64" spans="7:9" x14ac:dyDescent="0.2">
      <c r="G64" s="110" t="s">
        <v>280</v>
      </c>
      <c r="H64" s="115" t="s">
        <v>281</v>
      </c>
      <c r="I64" s="110" t="s">
        <v>216</v>
      </c>
    </row>
    <row r="65" spans="7:9" x14ac:dyDescent="0.2">
      <c r="G65" s="110" t="s">
        <v>282</v>
      </c>
      <c r="H65" s="115" t="s">
        <v>283</v>
      </c>
      <c r="I65" s="110" t="s">
        <v>106</v>
      </c>
    </row>
    <row r="66" spans="7:9" x14ac:dyDescent="0.2">
      <c r="G66" s="110" t="s">
        <v>284</v>
      </c>
      <c r="H66" s="115" t="s">
        <v>285</v>
      </c>
      <c r="I66" s="110" t="s">
        <v>265</v>
      </c>
    </row>
    <row r="67" spans="7:9" x14ac:dyDescent="0.2">
      <c r="G67" s="110" t="s">
        <v>286</v>
      </c>
      <c r="H67" s="115" t="s">
        <v>287</v>
      </c>
      <c r="I67" s="110" t="s">
        <v>254</v>
      </c>
    </row>
    <row r="68" spans="7:9" x14ac:dyDescent="0.2">
      <c r="G68" s="110" t="s">
        <v>288</v>
      </c>
      <c r="H68" s="115" t="s">
        <v>289</v>
      </c>
      <c r="I68" s="110" t="s">
        <v>112</v>
      </c>
    </row>
    <row r="69" spans="7:9" x14ac:dyDescent="0.2">
      <c r="G69" s="110" t="s">
        <v>290</v>
      </c>
      <c r="H69" s="115" t="s">
        <v>291</v>
      </c>
      <c r="I69" s="110" t="s">
        <v>146</v>
      </c>
    </row>
    <row r="70" spans="7:9" x14ac:dyDescent="0.2">
      <c r="G70" s="110" t="s">
        <v>292</v>
      </c>
      <c r="H70" s="115" t="s">
        <v>293</v>
      </c>
      <c r="I70" s="110" t="s">
        <v>159</v>
      </c>
    </row>
    <row r="71" spans="7:9" x14ac:dyDescent="0.2">
      <c r="G71" s="110" t="s">
        <v>294</v>
      </c>
      <c r="H71" s="115" t="s">
        <v>295</v>
      </c>
      <c r="I71" s="110" t="s">
        <v>112</v>
      </c>
    </row>
    <row r="72" spans="7:9" x14ac:dyDescent="0.2">
      <c r="G72" s="110" t="s">
        <v>296</v>
      </c>
      <c r="H72" s="115" t="s">
        <v>297</v>
      </c>
      <c r="I72" s="110" t="s">
        <v>112</v>
      </c>
    </row>
    <row r="73" spans="7:9" x14ac:dyDescent="0.2">
      <c r="G73" s="110" t="s">
        <v>298</v>
      </c>
      <c r="H73" s="115" t="s">
        <v>299</v>
      </c>
      <c r="I73" s="110" t="s">
        <v>117</v>
      </c>
    </row>
    <row r="74" spans="7:9" x14ac:dyDescent="0.2">
      <c r="G74" s="110" t="s">
        <v>300</v>
      </c>
      <c r="H74" s="115" t="s">
        <v>301</v>
      </c>
      <c r="I74" s="110" t="s">
        <v>199</v>
      </c>
    </row>
    <row r="75" spans="7:9" x14ac:dyDescent="0.2">
      <c r="G75" s="110" t="s">
        <v>302</v>
      </c>
      <c r="H75" s="115" t="s">
        <v>303</v>
      </c>
      <c r="I75" s="110" t="s">
        <v>122</v>
      </c>
    </row>
    <row r="76" spans="7:9" x14ac:dyDescent="0.2">
      <c r="G76" s="110" t="s">
        <v>304</v>
      </c>
      <c r="H76" s="115" t="s">
        <v>305</v>
      </c>
      <c r="I76" s="110" t="s">
        <v>136</v>
      </c>
    </row>
    <row r="77" spans="7:9" x14ac:dyDescent="0.2">
      <c r="G77" s="110" t="s">
        <v>306</v>
      </c>
      <c r="H77" s="115" t="s">
        <v>307</v>
      </c>
      <c r="I77" s="110" t="s">
        <v>199</v>
      </c>
    </row>
    <row r="78" spans="7:9" x14ac:dyDescent="0.2">
      <c r="G78" s="110" t="s">
        <v>308</v>
      </c>
      <c r="H78" s="115" t="s">
        <v>309</v>
      </c>
      <c r="I78" s="110" t="s">
        <v>141</v>
      </c>
    </row>
    <row r="79" spans="7:9" x14ac:dyDescent="0.2">
      <c r="G79" s="110" t="s">
        <v>310</v>
      </c>
      <c r="H79" s="115" t="s">
        <v>311</v>
      </c>
      <c r="I79" s="110" t="s">
        <v>190</v>
      </c>
    </row>
    <row r="80" spans="7:9" x14ac:dyDescent="0.2">
      <c r="G80" s="110" t="s">
        <v>312</v>
      </c>
      <c r="H80" s="115" t="s">
        <v>313</v>
      </c>
      <c r="I80" s="110" t="s">
        <v>136</v>
      </c>
    </row>
    <row r="81" spans="7:9" x14ac:dyDescent="0.2">
      <c r="G81" s="110" t="s">
        <v>314</v>
      </c>
      <c r="H81" s="115" t="s">
        <v>315</v>
      </c>
      <c r="I81" s="110" t="s">
        <v>316</v>
      </c>
    </row>
    <row r="82" spans="7:9" x14ac:dyDescent="0.2">
      <c r="G82" s="110" t="s">
        <v>317</v>
      </c>
      <c r="H82" s="115" t="s">
        <v>318</v>
      </c>
      <c r="I82" s="110" t="s">
        <v>146</v>
      </c>
    </row>
    <row r="83" spans="7:9" x14ac:dyDescent="0.2">
      <c r="G83" s="110" t="s">
        <v>319</v>
      </c>
      <c r="H83" s="115" t="s">
        <v>320</v>
      </c>
      <c r="I83" s="110" t="s">
        <v>208</v>
      </c>
    </row>
    <row r="84" spans="7:9" x14ac:dyDescent="0.2">
      <c r="G84" s="110" t="s">
        <v>321</v>
      </c>
      <c r="H84" s="115" t="s">
        <v>322</v>
      </c>
      <c r="I84" s="110" t="s">
        <v>106</v>
      </c>
    </row>
    <row r="85" spans="7:9" x14ac:dyDescent="0.2">
      <c r="G85" s="110" t="s">
        <v>323</v>
      </c>
      <c r="H85" s="115" t="s">
        <v>324</v>
      </c>
      <c r="I85" s="110" t="s">
        <v>122</v>
      </c>
    </row>
    <row r="86" spans="7:9" x14ac:dyDescent="0.2">
      <c r="G86" s="110" t="s">
        <v>325</v>
      </c>
      <c r="H86" s="115" t="s">
        <v>326</v>
      </c>
      <c r="I86" s="110" t="s">
        <v>190</v>
      </c>
    </row>
    <row r="87" spans="7:9" x14ac:dyDescent="0.2">
      <c r="G87" s="110" t="s">
        <v>327</v>
      </c>
      <c r="H87" s="115" t="s">
        <v>328</v>
      </c>
      <c r="I87" s="110" t="s">
        <v>216</v>
      </c>
    </row>
    <row r="88" spans="7:9" x14ac:dyDescent="0.2">
      <c r="G88" s="110" t="s">
        <v>329</v>
      </c>
      <c r="H88" s="115" t="s">
        <v>330</v>
      </c>
      <c r="I88" s="110" t="s">
        <v>190</v>
      </c>
    </row>
    <row r="89" spans="7:9" x14ac:dyDescent="0.2">
      <c r="G89" s="110" t="s">
        <v>331</v>
      </c>
      <c r="H89" s="115" t="s">
        <v>332</v>
      </c>
      <c r="I89" s="110" t="s">
        <v>199</v>
      </c>
    </row>
    <row r="90" spans="7:9" x14ac:dyDescent="0.2">
      <c r="G90" s="110" t="s">
        <v>333</v>
      </c>
      <c r="H90" s="115" t="s">
        <v>334</v>
      </c>
      <c r="I90" s="110" t="s">
        <v>190</v>
      </c>
    </row>
    <row r="91" spans="7:9" x14ac:dyDescent="0.2">
      <c r="G91" s="110" t="s">
        <v>335</v>
      </c>
      <c r="H91" s="115" t="s">
        <v>336</v>
      </c>
      <c r="I91" s="110" t="s">
        <v>199</v>
      </c>
    </row>
    <row r="92" spans="7:9" x14ac:dyDescent="0.2">
      <c r="G92" s="110" t="s">
        <v>337</v>
      </c>
      <c r="H92" s="115" t="s">
        <v>338</v>
      </c>
      <c r="I92" s="110" t="s">
        <v>216</v>
      </c>
    </row>
    <row r="93" spans="7:9" x14ac:dyDescent="0.2">
      <c r="G93" s="110" t="s">
        <v>339</v>
      </c>
      <c r="H93" s="115" t="s">
        <v>340</v>
      </c>
      <c r="I93" s="110" t="s">
        <v>159</v>
      </c>
    </row>
    <row r="94" spans="7:9" x14ac:dyDescent="0.2">
      <c r="G94" s="110" t="s">
        <v>341</v>
      </c>
      <c r="H94" s="115" t="s">
        <v>342</v>
      </c>
      <c r="I94" s="110" t="s">
        <v>112</v>
      </c>
    </row>
    <row r="95" spans="7:9" x14ac:dyDescent="0.2">
      <c r="G95" s="110" t="s">
        <v>343</v>
      </c>
      <c r="H95" s="115" t="s">
        <v>344</v>
      </c>
      <c r="I95" s="110" t="s">
        <v>190</v>
      </c>
    </row>
    <row r="96" spans="7:9" x14ac:dyDescent="0.2">
      <c r="G96" s="110" t="s">
        <v>345</v>
      </c>
      <c r="H96" s="115" t="s">
        <v>346</v>
      </c>
      <c r="I96" s="110" t="s">
        <v>199</v>
      </c>
    </row>
    <row r="97" spans="7:9" x14ac:dyDescent="0.2">
      <c r="G97" s="110" t="s">
        <v>347</v>
      </c>
      <c r="H97" s="115" t="s">
        <v>348</v>
      </c>
      <c r="I97" s="110" t="s">
        <v>159</v>
      </c>
    </row>
    <row r="98" spans="7:9" x14ac:dyDescent="0.2">
      <c r="G98" s="110" t="s">
        <v>349</v>
      </c>
      <c r="H98" s="115" t="s">
        <v>350</v>
      </c>
      <c r="I98" s="110" t="s">
        <v>112</v>
      </c>
    </row>
    <row r="99" spans="7:9" x14ac:dyDescent="0.2">
      <c r="G99" s="110" t="s">
        <v>351</v>
      </c>
      <c r="H99" s="115" t="s">
        <v>352</v>
      </c>
      <c r="I99" s="110" t="s">
        <v>168</v>
      </c>
    </row>
    <row r="100" spans="7:9" x14ac:dyDescent="0.2">
      <c r="G100" s="110" t="s">
        <v>353</v>
      </c>
      <c r="H100" s="115" t="s">
        <v>354</v>
      </c>
      <c r="I100" s="110" t="s">
        <v>199</v>
      </c>
    </row>
    <row r="101" spans="7:9" x14ac:dyDescent="0.2">
      <c r="G101" s="110" t="s">
        <v>355</v>
      </c>
      <c r="H101" s="115" t="s">
        <v>356</v>
      </c>
      <c r="I101" s="110" t="s">
        <v>216</v>
      </c>
    </row>
    <row r="102" spans="7:9" x14ac:dyDescent="0.2">
      <c r="G102" s="110" t="s">
        <v>357</v>
      </c>
      <c r="H102" s="115" t="s">
        <v>358</v>
      </c>
      <c r="I102" s="110" t="s">
        <v>168</v>
      </c>
    </row>
    <row r="103" spans="7:9" x14ac:dyDescent="0.2">
      <c r="G103" s="110" t="s">
        <v>359</v>
      </c>
      <c r="H103" s="115" t="s">
        <v>360</v>
      </c>
      <c r="I103" s="110" t="s">
        <v>265</v>
      </c>
    </row>
    <row r="104" spans="7:9" x14ac:dyDescent="0.2">
      <c r="G104" s="110" t="s">
        <v>361</v>
      </c>
      <c r="H104" s="115" t="s">
        <v>362</v>
      </c>
      <c r="I104" s="110" t="s">
        <v>168</v>
      </c>
    </row>
    <row r="105" spans="7:9" x14ac:dyDescent="0.2">
      <c r="G105" s="110" t="s">
        <v>363</v>
      </c>
      <c r="H105" s="115" t="s">
        <v>364</v>
      </c>
      <c r="I105" s="110" t="s">
        <v>159</v>
      </c>
    </row>
    <row r="106" spans="7:9" x14ac:dyDescent="0.2">
      <c r="G106" s="110" t="s">
        <v>365</v>
      </c>
      <c r="H106" s="115" t="s">
        <v>366</v>
      </c>
      <c r="I106" s="110" t="s">
        <v>117</v>
      </c>
    </row>
    <row r="107" spans="7:9" x14ac:dyDescent="0.2">
      <c r="G107" s="110" t="s">
        <v>367</v>
      </c>
      <c r="H107" s="115" t="s">
        <v>368</v>
      </c>
      <c r="I107" s="110" t="s">
        <v>141</v>
      </c>
    </row>
    <row r="108" spans="7:9" x14ac:dyDescent="0.2">
      <c r="G108" s="110" t="s">
        <v>369</v>
      </c>
      <c r="H108" s="115" t="s">
        <v>370</v>
      </c>
      <c r="I108" s="110" t="s">
        <v>254</v>
      </c>
    </row>
    <row r="109" spans="7:9" x14ac:dyDescent="0.2">
      <c r="G109" s="110" t="s">
        <v>371</v>
      </c>
      <c r="H109" s="115" t="s">
        <v>372</v>
      </c>
      <c r="I109" s="110" t="s">
        <v>122</v>
      </c>
    </row>
    <row r="110" spans="7:9" x14ac:dyDescent="0.2">
      <c r="G110" s="110" t="s">
        <v>373</v>
      </c>
      <c r="H110" s="115" t="s">
        <v>374</v>
      </c>
      <c r="I110" s="110" t="s">
        <v>216</v>
      </c>
    </row>
    <row r="111" spans="7:9" x14ac:dyDescent="0.2">
      <c r="G111" s="110" t="s">
        <v>375</v>
      </c>
      <c r="H111" s="115" t="s">
        <v>376</v>
      </c>
      <c r="I111" s="110" t="s">
        <v>141</v>
      </c>
    </row>
    <row r="112" spans="7:9" x14ac:dyDescent="0.2">
      <c r="G112" s="110" t="s">
        <v>377</v>
      </c>
      <c r="H112" s="115" t="s">
        <v>378</v>
      </c>
      <c r="I112" s="110" t="s">
        <v>190</v>
      </c>
    </row>
    <row r="113" spans="7:9" x14ac:dyDescent="0.2">
      <c r="G113" s="110" t="s">
        <v>379</v>
      </c>
      <c r="H113" s="115" t="s">
        <v>380</v>
      </c>
      <c r="I113" s="110" t="s">
        <v>159</v>
      </c>
    </row>
    <row r="114" spans="7:9" x14ac:dyDescent="0.2">
      <c r="G114" s="110" t="s">
        <v>381</v>
      </c>
      <c r="H114" s="115" t="s">
        <v>382</v>
      </c>
      <c r="I114" s="110" t="s">
        <v>159</v>
      </c>
    </row>
    <row r="115" spans="7:9" x14ac:dyDescent="0.2">
      <c r="G115" s="110" t="s">
        <v>383</v>
      </c>
      <c r="H115" s="115" t="s">
        <v>384</v>
      </c>
      <c r="I115" s="110" t="s">
        <v>199</v>
      </c>
    </row>
    <row r="116" spans="7:9" x14ac:dyDescent="0.2">
      <c r="G116" s="110" t="s">
        <v>385</v>
      </c>
      <c r="H116" s="115" t="s">
        <v>386</v>
      </c>
      <c r="I116" s="110" t="s">
        <v>106</v>
      </c>
    </row>
    <row r="117" spans="7:9" x14ac:dyDescent="0.2">
      <c r="G117" s="110" t="s">
        <v>387</v>
      </c>
      <c r="H117" s="115" t="s">
        <v>388</v>
      </c>
      <c r="I117" s="110" t="s">
        <v>208</v>
      </c>
    </row>
    <row r="118" spans="7:9" x14ac:dyDescent="0.2">
      <c r="G118" s="110" t="s">
        <v>389</v>
      </c>
      <c r="H118" s="115" t="s">
        <v>390</v>
      </c>
      <c r="I118" s="110" t="s">
        <v>159</v>
      </c>
    </row>
    <row r="119" spans="7:9" x14ac:dyDescent="0.2">
      <c r="G119" s="110" t="s">
        <v>391</v>
      </c>
      <c r="H119" s="115" t="s">
        <v>392</v>
      </c>
      <c r="I119" s="110" t="s">
        <v>168</v>
      </c>
    </row>
    <row r="120" spans="7:9" x14ac:dyDescent="0.2">
      <c r="G120" s="110" t="s">
        <v>393</v>
      </c>
      <c r="H120" s="115" t="s">
        <v>394</v>
      </c>
      <c r="I120" s="110" t="s">
        <v>122</v>
      </c>
    </row>
    <row r="121" spans="7:9" x14ac:dyDescent="0.2">
      <c r="G121" s="110" t="s">
        <v>395</v>
      </c>
      <c r="H121" s="115" t="s">
        <v>396</v>
      </c>
      <c r="I121" s="110" t="s">
        <v>146</v>
      </c>
    </row>
    <row r="122" spans="7:9" x14ac:dyDescent="0.2">
      <c r="G122" s="110" t="s">
        <v>397</v>
      </c>
      <c r="H122" s="115" t="s">
        <v>398</v>
      </c>
      <c r="I122" s="110" t="s">
        <v>190</v>
      </c>
    </row>
    <row r="123" spans="7:9" x14ac:dyDescent="0.2">
      <c r="G123" s="110" t="s">
        <v>399</v>
      </c>
      <c r="H123" s="115" t="s">
        <v>400</v>
      </c>
      <c r="I123" s="110" t="s">
        <v>117</v>
      </c>
    </row>
    <row r="124" spans="7:9" x14ac:dyDescent="0.2">
      <c r="G124" s="110" t="s">
        <v>401</v>
      </c>
      <c r="H124" s="115" t="s">
        <v>402</v>
      </c>
      <c r="I124" s="110" t="s">
        <v>141</v>
      </c>
    </row>
    <row r="125" spans="7:9" x14ac:dyDescent="0.2">
      <c r="G125" s="110" t="s">
        <v>403</v>
      </c>
      <c r="H125" s="115" t="s">
        <v>404</v>
      </c>
      <c r="I125" s="110" t="s">
        <v>112</v>
      </c>
    </row>
    <row r="126" spans="7:9" x14ac:dyDescent="0.2">
      <c r="G126" s="110" t="s">
        <v>405</v>
      </c>
      <c r="H126" s="115" t="s">
        <v>406</v>
      </c>
      <c r="I126" s="110" t="s">
        <v>159</v>
      </c>
    </row>
    <row r="127" spans="7:9" x14ac:dyDescent="0.2">
      <c r="G127" s="110" t="s">
        <v>407</v>
      </c>
      <c r="H127" s="115" t="s">
        <v>408</v>
      </c>
      <c r="I127" s="110" t="s">
        <v>254</v>
      </c>
    </row>
    <row r="128" spans="7:9" x14ac:dyDescent="0.2">
      <c r="G128" s="110" t="s">
        <v>409</v>
      </c>
      <c r="H128" s="115" t="s">
        <v>410</v>
      </c>
      <c r="I128" s="110" t="s">
        <v>316</v>
      </c>
    </row>
    <row r="129" spans="7:9" x14ac:dyDescent="0.2">
      <c r="G129" s="110" t="s">
        <v>411</v>
      </c>
      <c r="H129" s="115" t="s">
        <v>412</v>
      </c>
      <c r="I129" s="110" t="s">
        <v>190</v>
      </c>
    </row>
    <row r="130" spans="7:9" x14ac:dyDescent="0.2">
      <c r="G130" s="110" t="s">
        <v>413</v>
      </c>
      <c r="H130" s="115" t="s">
        <v>414</v>
      </c>
      <c r="I130" s="110" t="s">
        <v>199</v>
      </c>
    </row>
    <row r="131" spans="7:9" x14ac:dyDescent="0.2">
      <c r="G131" s="110" t="s">
        <v>415</v>
      </c>
      <c r="H131" s="115" t="s">
        <v>416</v>
      </c>
      <c r="I131" s="110" t="s">
        <v>159</v>
      </c>
    </row>
    <row r="132" spans="7:9" x14ac:dyDescent="0.2">
      <c r="G132" s="110" t="s">
        <v>417</v>
      </c>
      <c r="H132" s="115" t="s">
        <v>418</v>
      </c>
      <c r="I132" s="110" t="s">
        <v>199</v>
      </c>
    </row>
    <row r="133" spans="7:9" x14ac:dyDescent="0.2">
      <c r="G133" s="110" t="s">
        <v>419</v>
      </c>
      <c r="H133" s="115" t="s">
        <v>420</v>
      </c>
      <c r="I133" s="110" t="s">
        <v>199</v>
      </c>
    </row>
    <row r="134" spans="7:9" x14ac:dyDescent="0.2">
      <c r="G134" s="110" t="s">
        <v>421</v>
      </c>
      <c r="H134" s="115" t="s">
        <v>422</v>
      </c>
      <c r="I134" s="110" t="s">
        <v>265</v>
      </c>
    </row>
    <row r="135" spans="7:9" x14ac:dyDescent="0.2">
      <c r="G135" s="110" t="s">
        <v>423</v>
      </c>
      <c r="H135" s="115" t="s">
        <v>424</v>
      </c>
      <c r="I135" s="110" t="s">
        <v>159</v>
      </c>
    </row>
    <row r="136" spans="7:9" x14ac:dyDescent="0.2">
      <c r="G136" s="110" t="s">
        <v>425</v>
      </c>
      <c r="H136" s="115" t="s">
        <v>426</v>
      </c>
      <c r="I136" s="110" t="s">
        <v>265</v>
      </c>
    </row>
    <row r="137" spans="7:9" x14ac:dyDescent="0.2">
      <c r="G137" s="110" t="s">
        <v>427</v>
      </c>
      <c r="H137" s="115" t="s">
        <v>428</v>
      </c>
      <c r="I137" s="110" t="s">
        <v>199</v>
      </c>
    </row>
    <row r="138" spans="7:9" x14ac:dyDescent="0.2">
      <c r="G138" s="110" t="s">
        <v>429</v>
      </c>
      <c r="H138" s="115" t="s">
        <v>430</v>
      </c>
      <c r="I138" s="110" t="s">
        <v>136</v>
      </c>
    </row>
    <row r="139" spans="7:9" x14ac:dyDescent="0.2">
      <c r="G139" s="110" t="s">
        <v>431</v>
      </c>
      <c r="H139" s="115" t="s">
        <v>432</v>
      </c>
      <c r="I139" s="110" t="s">
        <v>106</v>
      </c>
    </row>
    <row r="140" spans="7:9" x14ac:dyDescent="0.2">
      <c r="G140" s="110" t="s">
        <v>433</v>
      </c>
      <c r="H140" s="115" t="s">
        <v>434</v>
      </c>
      <c r="I140" s="110" t="s">
        <v>141</v>
      </c>
    </row>
    <row r="141" spans="7:9" x14ac:dyDescent="0.2">
      <c r="G141" s="110" t="s">
        <v>435</v>
      </c>
      <c r="H141" s="115" t="s">
        <v>436</v>
      </c>
      <c r="I141" s="110" t="s">
        <v>168</v>
      </c>
    </row>
    <row r="142" spans="7:9" x14ac:dyDescent="0.2">
      <c r="G142" s="110" t="s">
        <v>437</v>
      </c>
      <c r="H142" s="115" t="s">
        <v>438</v>
      </c>
      <c r="I142" s="110" t="s">
        <v>136</v>
      </c>
    </row>
    <row r="143" spans="7:9" x14ac:dyDescent="0.2">
      <c r="G143" s="110" t="s">
        <v>439</v>
      </c>
      <c r="H143" s="115" t="s">
        <v>440</v>
      </c>
      <c r="I143" s="110" t="s">
        <v>199</v>
      </c>
    </row>
    <row r="144" spans="7:9" x14ac:dyDescent="0.2">
      <c r="G144" s="110" t="s">
        <v>441</v>
      </c>
      <c r="H144" s="115" t="s">
        <v>442</v>
      </c>
      <c r="I144" s="110" t="s">
        <v>122</v>
      </c>
    </row>
    <row r="145" spans="7:9" x14ac:dyDescent="0.2">
      <c r="G145" s="110" t="s">
        <v>443</v>
      </c>
      <c r="H145" s="115" t="s">
        <v>444</v>
      </c>
      <c r="I145" s="110" t="s">
        <v>265</v>
      </c>
    </row>
    <row r="146" spans="7:9" x14ac:dyDescent="0.2">
      <c r="G146" s="110" t="s">
        <v>445</v>
      </c>
      <c r="H146" s="115" t="s">
        <v>446</v>
      </c>
      <c r="I146" s="110" t="s">
        <v>141</v>
      </c>
    </row>
    <row r="147" spans="7:9" x14ac:dyDescent="0.2">
      <c r="G147" s="110" t="s">
        <v>447</v>
      </c>
      <c r="H147" s="115" t="s">
        <v>448</v>
      </c>
      <c r="I147" s="110" t="s">
        <v>190</v>
      </c>
    </row>
    <row r="148" spans="7:9" x14ac:dyDescent="0.2">
      <c r="G148" s="110" t="s">
        <v>449</v>
      </c>
      <c r="H148" s="115" t="s">
        <v>450</v>
      </c>
      <c r="I148" s="110" t="s">
        <v>117</v>
      </c>
    </row>
    <row r="149" spans="7:9" x14ac:dyDescent="0.2">
      <c r="G149" s="110" t="s">
        <v>451</v>
      </c>
      <c r="H149" s="115" t="s">
        <v>452</v>
      </c>
      <c r="I149" s="110" t="s">
        <v>265</v>
      </c>
    </row>
    <row r="150" spans="7:9" x14ac:dyDescent="0.2">
      <c r="G150" s="110" t="s">
        <v>453</v>
      </c>
      <c r="H150" s="115" t="s">
        <v>454</v>
      </c>
      <c r="I150" s="110" t="s">
        <v>146</v>
      </c>
    </row>
    <row r="151" spans="7:9" x14ac:dyDescent="0.2">
      <c r="G151" s="110" t="s">
        <v>455</v>
      </c>
      <c r="H151" s="115" t="s">
        <v>456</v>
      </c>
      <c r="I151" s="110" t="s">
        <v>117</v>
      </c>
    </row>
    <row r="152" spans="7:9" x14ac:dyDescent="0.2">
      <c r="G152" s="110" t="s">
        <v>457</v>
      </c>
      <c r="H152" s="115" t="s">
        <v>458</v>
      </c>
      <c r="I152" s="110" t="s">
        <v>136</v>
      </c>
    </row>
    <row r="153" spans="7:9" x14ac:dyDescent="0.2">
      <c r="G153" s="110" t="s">
        <v>459</v>
      </c>
      <c r="H153" s="115" t="s">
        <v>460</v>
      </c>
      <c r="I153" s="110" t="s">
        <v>117</v>
      </c>
    </row>
    <row r="154" spans="7:9" x14ac:dyDescent="0.2">
      <c r="G154" s="110" t="s">
        <v>461</v>
      </c>
      <c r="H154" s="115" t="s">
        <v>462</v>
      </c>
      <c r="I154" s="110" t="s">
        <v>159</v>
      </c>
    </row>
    <row r="155" spans="7:9" x14ac:dyDescent="0.2">
      <c r="G155" s="110" t="s">
        <v>463</v>
      </c>
      <c r="H155" s="115" t="s">
        <v>464</v>
      </c>
      <c r="I155" s="110" t="s">
        <v>216</v>
      </c>
    </row>
    <row r="156" spans="7:9" x14ac:dyDescent="0.2">
      <c r="G156" s="110" t="s">
        <v>465</v>
      </c>
      <c r="H156" s="115" t="s">
        <v>466</v>
      </c>
      <c r="I156" s="110" t="s">
        <v>141</v>
      </c>
    </row>
    <row r="157" spans="7:9" x14ac:dyDescent="0.2">
      <c r="G157" s="110" t="s">
        <v>467</v>
      </c>
      <c r="H157" s="115" t="s">
        <v>468</v>
      </c>
      <c r="I157" s="110" t="s">
        <v>131</v>
      </c>
    </row>
    <row r="158" spans="7:9" x14ac:dyDescent="0.2">
      <c r="G158" s="110" t="s">
        <v>469</v>
      </c>
      <c r="H158" s="115" t="s">
        <v>470</v>
      </c>
      <c r="I158" s="110" t="s">
        <v>112</v>
      </c>
    </row>
    <row r="159" spans="7:9" x14ac:dyDescent="0.2">
      <c r="G159" s="110" t="s">
        <v>471</v>
      </c>
      <c r="H159" s="115" t="s">
        <v>472</v>
      </c>
      <c r="I159" s="110" t="s">
        <v>146</v>
      </c>
    </row>
    <row r="160" spans="7:9" x14ac:dyDescent="0.2">
      <c r="G160" s="110" t="s">
        <v>473</v>
      </c>
      <c r="H160" s="115" t="s">
        <v>474</v>
      </c>
      <c r="I160" s="110" t="s">
        <v>159</v>
      </c>
    </row>
    <row r="161" spans="7:9" x14ac:dyDescent="0.2">
      <c r="G161" s="110" t="s">
        <v>475</v>
      </c>
      <c r="H161" s="115" t="s">
        <v>476</v>
      </c>
      <c r="I161" s="110" t="s">
        <v>117</v>
      </c>
    </row>
    <row r="162" spans="7:9" x14ac:dyDescent="0.2">
      <c r="G162" s="110" t="s">
        <v>477</v>
      </c>
      <c r="H162" s="115" t="s">
        <v>478</v>
      </c>
      <c r="I162" s="110" t="s">
        <v>190</v>
      </c>
    </row>
    <row r="163" spans="7:9" x14ac:dyDescent="0.2">
      <c r="G163" s="110" t="s">
        <v>479</v>
      </c>
      <c r="H163" s="115" t="s">
        <v>480</v>
      </c>
      <c r="I163" s="110" t="s">
        <v>199</v>
      </c>
    </row>
    <row r="164" spans="7:9" x14ac:dyDescent="0.2">
      <c r="G164" s="110" t="s">
        <v>481</v>
      </c>
      <c r="H164" s="115" t="s">
        <v>482</v>
      </c>
      <c r="I164" s="110" t="s">
        <v>316</v>
      </c>
    </row>
    <row r="165" spans="7:9" x14ac:dyDescent="0.2">
      <c r="G165" s="110" t="s">
        <v>483</v>
      </c>
      <c r="H165" s="115" t="s">
        <v>484</v>
      </c>
      <c r="I165" s="110" t="s">
        <v>136</v>
      </c>
    </row>
    <row r="166" spans="7:9" x14ac:dyDescent="0.2">
      <c r="G166" s="110" t="s">
        <v>485</v>
      </c>
      <c r="H166" s="115" t="s">
        <v>486</v>
      </c>
      <c r="I166" s="110" t="s">
        <v>181</v>
      </c>
    </row>
    <row r="167" spans="7:9" x14ac:dyDescent="0.2">
      <c r="G167" s="110" t="s">
        <v>487</v>
      </c>
      <c r="H167" s="115" t="s">
        <v>488</v>
      </c>
      <c r="I167" s="110" t="s">
        <v>136</v>
      </c>
    </row>
    <row r="168" spans="7:9" x14ac:dyDescent="0.2">
      <c r="G168" s="110" t="s">
        <v>489</v>
      </c>
      <c r="H168" s="115" t="s">
        <v>490</v>
      </c>
      <c r="I168" s="110" t="s">
        <v>265</v>
      </c>
    </row>
    <row r="169" spans="7:9" x14ac:dyDescent="0.2">
      <c r="G169" s="110" t="s">
        <v>491</v>
      </c>
      <c r="H169" s="115" t="s">
        <v>492</v>
      </c>
      <c r="I169" s="110" t="s">
        <v>141</v>
      </c>
    </row>
    <row r="170" spans="7:9" x14ac:dyDescent="0.2">
      <c r="G170" s="110" t="s">
        <v>493</v>
      </c>
      <c r="H170" s="115" t="s">
        <v>494</v>
      </c>
      <c r="I170" s="110" t="s">
        <v>254</v>
      </c>
    </row>
    <row r="171" spans="7:9" x14ac:dyDescent="0.2">
      <c r="G171" s="110" t="s">
        <v>495</v>
      </c>
      <c r="H171" s="115" t="s">
        <v>496</v>
      </c>
      <c r="I171" s="110" t="s">
        <v>181</v>
      </c>
    </row>
    <row r="172" spans="7:9" x14ac:dyDescent="0.2">
      <c r="G172" s="110" t="s">
        <v>497</v>
      </c>
      <c r="H172" s="115" t="s">
        <v>498</v>
      </c>
      <c r="I172" s="110" t="s">
        <v>122</v>
      </c>
    </row>
    <row r="173" spans="7:9" x14ac:dyDescent="0.2">
      <c r="G173" s="110" t="s">
        <v>499</v>
      </c>
      <c r="H173" s="115" t="s">
        <v>500</v>
      </c>
      <c r="I173" s="110" t="s">
        <v>112</v>
      </c>
    </row>
    <row r="174" spans="7:9" x14ac:dyDescent="0.2">
      <c r="G174" s="110" t="s">
        <v>501</v>
      </c>
      <c r="H174" s="115" t="s">
        <v>502</v>
      </c>
      <c r="I174" s="110" t="s">
        <v>216</v>
      </c>
    </row>
    <row r="175" spans="7:9" x14ac:dyDescent="0.2">
      <c r="G175" s="110" t="s">
        <v>503</v>
      </c>
      <c r="H175" s="115" t="s">
        <v>504</v>
      </c>
      <c r="I175" s="110" t="s">
        <v>168</v>
      </c>
    </row>
    <row r="176" spans="7:9" x14ac:dyDescent="0.2">
      <c r="G176" s="110" t="s">
        <v>505</v>
      </c>
      <c r="H176" s="115" t="s">
        <v>506</v>
      </c>
      <c r="I176" s="110" t="s">
        <v>181</v>
      </c>
    </row>
    <row r="177" spans="7:9" x14ac:dyDescent="0.2">
      <c r="G177" s="110" t="s">
        <v>507</v>
      </c>
      <c r="H177" s="115" t="s">
        <v>508</v>
      </c>
      <c r="I177" s="110" t="s">
        <v>216</v>
      </c>
    </row>
    <row r="178" spans="7:9" x14ac:dyDescent="0.2">
      <c r="G178" s="110" t="s">
        <v>509</v>
      </c>
      <c r="H178" s="115" t="s">
        <v>510</v>
      </c>
      <c r="I178" s="110" t="s">
        <v>265</v>
      </c>
    </row>
    <row r="179" spans="7:9" x14ac:dyDescent="0.2">
      <c r="G179" s="110" t="s">
        <v>511</v>
      </c>
      <c r="H179" s="115" t="s">
        <v>512</v>
      </c>
      <c r="I179" s="110" t="s">
        <v>168</v>
      </c>
    </row>
    <row r="180" spans="7:9" x14ac:dyDescent="0.2">
      <c r="G180" s="110" t="s">
        <v>513</v>
      </c>
      <c r="H180" s="115" t="s">
        <v>514</v>
      </c>
      <c r="I180" s="110" t="s">
        <v>141</v>
      </c>
    </row>
    <row r="181" spans="7:9" x14ac:dyDescent="0.2">
      <c r="G181" s="110" t="s">
        <v>515</v>
      </c>
      <c r="H181" s="115" t="s">
        <v>516</v>
      </c>
      <c r="I181" s="110" t="s">
        <v>265</v>
      </c>
    </row>
    <row r="182" spans="7:9" x14ac:dyDescent="0.2">
      <c r="G182" s="110" t="s">
        <v>517</v>
      </c>
      <c r="H182" s="115" t="s">
        <v>518</v>
      </c>
      <c r="I182" s="110" t="s">
        <v>106</v>
      </c>
    </row>
    <row r="183" spans="7:9" x14ac:dyDescent="0.2">
      <c r="G183" s="110" t="s">
        <v>519</v>
      </c>
      <c r="H183" s="115" t="s">
        <v>520</v>
      </c>
      <c r="I183" s="110" t="s">
        <v>141</v>
      </c>
    </row>
    <row r="184" spans="7:9" x14ac:dyDescent="0.2">
      <c r="G184" s="110" t="s">
        <v>521</v>
      </c>
      <c r="H184" s="115" t="s">
        <v>522</v>
      </c>
      <c r="I184" s="110" t="s">
        <v>199</v>
      </c>
    </row>
    <row r="185" spans="7:9" x14ac:dyDescent="0.2">
      <c r="G185" s="110" t="s">
        <v>523</v>
      </c>
      <c r="H185" s="115" t="s">
        <v>524</v>
      </c>
      <c r="I185" s="110" t="s">
        <v>122</v>
      </c>
    </row>
    <row r="186" spans="7:9" x14ac:dyDescent="0.2">
      <c r="G186" s="110" t="s">
        <v>525</v>
      </c>
      <c r="H186" s="115" t="s">
        <v>526</v>
      </c>
      <c r="I186" s="110" t="s">
        <v>199</v>
      </c>
    </row>
    <row r="187" spans="7:9" x14ac:dyDescent="0.2">
      <c r="G187" s="110" t="s">
        <v>527</v>
      </c>
      <c r="H187" s="115" t="s">
        <v>528</v>
      </c>
      <c r="I187" s="110" t="s">
        <v>112</v>
      </c>
    </row>
    <row r="188" spans="7:9" x14ac:dyDescent="0.2">
      <c r="G188" s="110" t="s">
        <v>529</v>
      </c>
      <c r="H188" s="115" t="s">
        <v>530</v>
      </c>
      <c r="I188" s="110" t="s">
        <v>216</v>
      </c>
    </row>
    <row r="189" spans="7:9" x14ac:dyDescent="0.2">
      <c r="G189" s="110" t="s">
        <v>531</v>
      </c>
      <c r="H189" s="115" t="s">
        <v>532</v>
      </c>
      <c r="I189" s="110" t="s">
        <v>181</v>
      </c>
    </row>
    <row r="190" spans="7:9" x14ac:dyDescent="0.2">
      <c r="G190" s="110" t="s">
        <v>533</v>
      </c>
      <c r="H190" s="115" t="s">
        <v>534</v>
      </c>
      <c r="I190" s="110" t="s">
        <v>316</v>
      </c>
    </row>
    <row r="191" spans="7:9" x14ac:dyDescent="0.2">
      <c r="G191" s="110" t="s">
        <v>535</v>
      </c>
      <c r="H191" s="115" t="s">
        <v>536</v>
      </c>
      <c r="I191" s="110" t="s">
        <v>159</v>
      </c>
    </row>
    <row r="192" spans="7:9" x14ac:dyDescent="0.2">
      <c r="G192" s="110" t="s">
        <v>537</v>
      </c>
      <c r="H192" s="115" t="s">
        <v>538</v>
      </c>
      <c r="I192" s="110" t="s">
        <v>136</v>
      </c>
    </row>
    <row r="193" spans="7:9" x14ac:dyDescent="0.2">
      <c r="G193" s="110" t="s">
        <v>539</v>
      </c>
      <c r="H193" s="115" t="s">
        <v>540</v>
      </c>
      <c r="I193" s="110" t="s">
        <v>131</v>
      </c>
    </row>
    <row r="194" spans="7:9" x14ac:dyDescent="0.2">
      <c r="G194" s="110" t="s">
        <v>541</v>
      </c>
      <c r="H194" s="115" t="s">
        <v>542</v>
      </c>
      <c r="I194" s="110" t="s">
        <v>136</v>
      </c>
    </row>
    <row r="195" spans="7:9" x14ac:dyDescent="0.2">
      <c r="G195" s="110" t="s">
        <v>543</v>
      </c>
      <c r="H195" s="115" t="s">
        <v>544</v>
      </c>
      <c r="I195" s="110" t="s">
        <v>168</v>
      </c>
    </row>
    <row r="196" spans="7:9" x14ac:dyDescent="0.2">
      <c r="G196" s="110" t="s">
        <v>545</v>
      </c>
      <c r="H196" s="115" t="s">
        <v>546</v>
      </c>
      <c r="I196" s="110" t="s">
        <v>265</v>
      </c>
    </row>
    <row r="197" spans="7:9" x14ac:dyDescent="0.2">
      <c r="G197" s="110" t="s">
        <v>547</v>
      </c>
      <c r="H197" s="115" t="s">
        <v>548</v>
      </c>
      <c r="I197" s="110" t="s">
        <v>168</v>
      </c>
    </row>
    <row r="198" spans="7:9" x14ac:dyDescent="0.2">
      <c r="G198" s="110" t="s">
        <v>549</v>
      </c>
      <c r="H198" s="115" t="s">
        <v>550</v>
      </c>
      <c r="I198" s="110" t="s">
        <v>146</v>
      </c>
    </row>
    <row r="199" spans="7:9" x14ac:dyDescent="0.2">
      <c r="G199" s="110" t="s">
        <v>551</v>
      </c>
      <c r="H199" s="115" t="s">
        <v>552</v>
      </c>
      <c r="I199" s="110" t="s">
        <v>106</v>
      </c>
    </row>
    <row r="200" spans="7:9" x14ac:dyDescent="0.2">
      <c r="G200" s="110" t="s">
        <v>553</v>
      </c>
      <c r="H200" s="115" t="s">
        <v>554</v>
      </c>
      <c r="I200" s="110" t="s">
        <v>141</v>
      </c>
    </row>
    <row r="201" spans="7:9" x14ac:dyDescent="0.2">
      <c r="G201" s="110" t="s">
        <v>555</v>
      </c>
      <c r="H201" s="115" t="s">
        <v>556</v>
      </c>
      <c r="I201" s="110" t="s">
        <v>159</v>
      </c>
    </row>
    <row r="202" spans="7:9" x14ac:dyDescent="0.2">
      <c r="G202" s="110" t="s">
        <v>557</v>
      </c>
      <c r="H202" s="115" t="s">
        <v>558</v>
      </c>
      <c r="I202" s="110" t="s">
        <v>159</v>
      </c>
    </row>
    <row r="203" spans="7:9" x14ac:dyDescent="0.2">
      <c r="G203" s="110" t="s">
        <v>559</v>
      </c>
      <c r="H203" s="115" t="s">
        <v>560</v>
      </c>
      <c r="I203" s="110" t="s">
        <v>159</v>
      </c>
    </row>
    <row r="204" spans="7:9" x14ac:dyDescent="0.2">
      <c r="G204" s="110" t="s">
        <v>561</v>
      </c>
      <c r="H204" s="115" t="s">
        <v>562</v>
      </c>
      <c r="I204" s="110" t="s">
        <v>159</v>
      </c>
    </row>
    <row r="205" spans="7:9" x14ac:dyDescent="0.2">
      <c r="G205" s="110" t="s">
        <v>563</v>
      </c>
      <c r="H205" s="115" t="s">
        <v>564</v>
      </c>
      <c r="I205" s="110" t="s">
        <v>117</v>
      </c>
    </row>
    <row r="206" spans="7:9" x14ac:dyDescent="0.2">
      <c r="G206" s="110" t="s">
        <v>565</v>
      </c>
      <c r="H206" s="115" t="s">
        <v>566</v>
      </c>
      <c r="I206" s="110" t="s">
        <v>168</v>
      </c>
    </row>
    <row r="207" spans="7:9" x14ac:dyDescent="0.2">
      <c r="G207" s="110" t="s">
        <v>567</v>
      </c>
      <c r="H207" s="115" t="s">
        <v>568</v>
      </c>
      <c r="I207" s="110" t="s">
        <v>159</v>
      </c>
    </row>
    <row r="208" spans="7:9" x14ac:dyDescent="0.2">
      <c r="G208" s="110" t="s">
        <v>569</v>
      </c>
      <c r="H208" s="115" t="s">
        <v>570</v>
      </c>
      <c r="I208" s="110" t="s">
        <v>265</v>
      </c>
    </row>
    <row r="209" spans="7:9" x14ac:dyDescent="0.2">
      <c r="G209" s="110" t="s">
        <v>571</v>
      </c>
      <c r="H209" s="115" t="s">
        <v>572</v>
      </c>
      <c r="I209" s="110" t="s">
        <v>254</v>
      </c>
    </row>
    <row r="210" spans="7:9" x14ac:dyDescent="0.2">
      <c r="G210" s="110" t="s">
        <v>573</v>
      </c>
      <c r="H210" s="115" t="s">
        <v>574</v>
      </c>
      <c r="I210" s="110" t="s">
        <v>265</v>
      </c>
    </row>
    <row r="211" spans="7:9" x14ac:dyDescent="0.2">
      <c r="G211" s="110" t="s">
        <v>575</v>
      </c>
      <c r="H211" s="115" t="s">
        <v>576</v>
      </c>
      <c r="I211" s="110" t="s">
        <v>190</v>
      </c>
    </row>
    <row r="212" spans="7:9" x14ac:dyDescent="0.2">
      <c r="G212" s="110" t="s">
        <v>577</v>
      </c>
      <c r="H212" s="115" t="s">
        <v>578</v>
      </c>
      <c r="I212" s="110" t="s">
        <v>122</v>
      </c>
    </row>
    <row r="213" spans="7:9" x14ac:dyDescent="0.2">
      <c r="G213" s="110" t="s">
        <v>579</v>
      </c>
      <c r="H213" s="115" t="s">
        <v>580</v>
      </c>
      <c r="I213" s="110" t="s">
        <v>190</v>
      </c>
    </row>
    <row r="214" spans="7:9" x14ac:dyDescent="0.2">
      <c r="G214" s="110" t="s">
        <v>581</v>
      </c>
      <c r="H214" s="115" t="s">
        <v>582</v>
      </c>
      <c r="I214" s="110" t="s">
        <v>254</v>
      </c>
    </row>
    <row r="215" spans="7:9" x14ac:dyDescent="0.2">
      <c r="G215" s="110" t="s">
        <v>583</v>
      </c>
      <c r="H215" s="115" t="s">
        <v>584</v>
      </c>
      <c r="I215" s="110" t="s">
        <v>106</v>
      </c>
    </row>
    <row r="216" spans="7:9" x14ac:dyDescent="0.2">
      <c r="G216" s="110" t="s">
        <v>585</v>
      </c>
      <c r="H216" s="115" t="s">
        <v>586</v>
      </c>
      <c r="I216" s="110" t="s">
        <v>159</v>
      </c>
    </row>
    <row r="217" spans="7:9" x14ac:dyDescent="0.2">
      <c r="G217" s="110" t="s">
        <v>587</v>
      </c>
      <c r="H217" s="115" t="s">
        <v>588</v>
      </c>
      <c r="I217" s="110" t="s">
        <v>159</v>
      </c>
    </row>
    <row r="218" spans="7:9" x14ac:dyDescent="0.2">
      <c r="G218" s="110" t="s">
        <v>589</v>
      </c>
      <c r="H218" s="115" t="s">
        <v>590</v>
      </c>
      <c r="I218" s="110" t="s">
        <v>159</v>
      </c>
    </row>
    <row r="219" spans="7:9" x14ac:dyDescent="0.2">
      <c r="G219" s="110" t="s">
        <v>591</v>
      </c>
      <c r="H219" s="115" t="s">
        <v>592</v>
      </c>
      <c r="I219" s="110" t="s">
        <v>181</v>
      </c>
    </row>
    <row r="220" spans="7:9" x14ac:dyDescent="0.2">
      <c r="G220" s="110" t="s">
        <v>593</v>
      </c>
      <c r="H220" s="115" t="s">
        <v>594</v>
      </c>
      <c r="I220" s="110" t="s">
        <v>141</v>
      </c>
    </row>
    <row r="221" spans="7:9" x14ac:dyDescent="0.2">
      <c r="G221" s="110" t="s">
        <v>595</v>
      </c>
      <c r="H221" s="115" t="s">
        <v>596</v>
      </c>
      <c r="I221" s="110" t="s">
        <v>265</v>
      </c>
    </row>
    <row r="222" spans="7:9" x14ac:dyDescent="0.2">
      <c r="G222" s="110" t="s">
        <v>597</v>
      </c>
      <c r="H222" s="115" t="s">
        <v>598</v>
      </c>
      <c r="I222" s="110" t="s">
        <v>146</v>
      </c>
    </row>
    <row r="223" spans="7:9" x14ac:dyDescent="0.2">
      <c r="G223" s="110" t="s">
        <v>599</v>
      </c>
      <c r="H223" s="115" t="s">
        <v>600</v>
      </c>
      <c r="I223" s="110" t="s">
        <v>199</v>
      </c>
    </row>
    <row r="224" spans="7:9" x14ac:dyDescent="0.2">
      <c r="G224" s="110" t="s">
        <v>601</v>
      </c>
      <c r="H224" s="115" t="s">
        <v>602</v>
      </c>
      <c r="I224" s="110" t="s">
        <v>117</v>
      </c>
    </row>
    <row r="225" spans="7:9" x14ac:dyDescent="0.2">
      <c r="G225" s="110" t="s">
        <v>603</v>
      </c>
      <c r="H225" s="115" t="s">
        <v>604</v>
      </c>
      <c r="I225" s="110" t="s">
        <v>199</v>
      </c>
    </row>
    <row r="226" spans="7:9" x14ac:dyDescent="0.2">
      <c r="G226" s="110" t="s">
        <v>605</v>
      </c>
      <c r="H226" s="115" t="s">
        <v>606</v>
      </c>
      <c r="I226" s="110" t="s">
        <v>159</v>
      </c>
    </row>
    <row r="227" spans="7:9" x14ac:dyDescent="0.2">
      <c r="G227" s="110" t="s">
        <v>607</v>
      </c>
      <c r="H227" s="115" t="s">
        <v>608</v>
      </c>
      <c r="I227" s="110" t="s">
        <v>106</v>
      </c>
    </row>
    <row r="228" spans="7:9" x14ac:dyDescent="0.2">
      <c r="G228" s="110" t="s">
        <v>609</v>
      </c>
      <c r="H228" s="115" t="s">
        <v>610</v>
      </c>
      <c r="I228" s="110" t="s">
        <v>122</v>
      </c>
    </row>
    <row r="229" spans="7:9" x14ac:dyDescent="0.2">
      <c r="G229" s="110" t="s">
        <v>611</v>
      </c>
      <c r="H229" s="115" t="s">
        <v>612</v>
      </c>
      <c r="I229" s="110" t="s">
        <v>146</v>
      </c>
    </row>
    <row r="230" spans="7:9" x14ac:dyDescent="0.2">
      <c r="G230" s="110" t="s">
        <v>613</v>
      </c>
      <c r="H230" s="115" t="s">
        <v>614</v>
      </c>
      <c r="I230" s="110" t="s">
        <v>106</v>
      </c>
    </row>
    <row r="231" spans="7:9" x14ac:dyDescent="0.2">
      <c r="G231" s="110" t="s">
        <v>615</v>
      </c>
      <c r="H231" s="115" t="s">
        <v>616</v>
      </c>
      <c r="I231" s="110" t="s">
        <v>141</v>
      </c>
    </row>
    <row r="232" spans="7:9" x14ac:dyDescent="0.2">
      <c r="G232" s="110" t="s">
        <v>617</v>
      </c>
      <c r="H232" s="115" t="s">
        <v>618</v>
      </c>
      <c r="I232" s="110" t="s">
        <v>199</v>
      </c>
    </row>
    <row r="233" spans="7:9" x14ac:dyDescent="0.2">
      <c r="G233" s="110" t="s">
        <v>619</v>
      </c>
      <c r="H233" s="115" t="s">
        <v>620</v>
      </c>
      <c r="I233" s="110" t="s">
        <v>254</v>
      </c>
    </row>
    <row r="234" spans="7:9" x14ac:dyDescent="0.2">
      <c r="G234" s="110" t="s">
        <v>621</v>
      </c>
      <c r="H234" s="115" t="s">
        <v>622</v>
      </c>
      <c r="I234" s="110" t="s">
        <v>146</v>
      </c>
    </row>
    <row r="235" spans="7:9" x14ac:dyDescent="0.2">
      <c r="G235" s="110" t="s">
        <v>623</v>
      </c>
      <c r="H235" s="115" t="s">
        <v>624</v>
      </c>
      <c r="I235" s="110" t="s">
        <v>168</v>
      </c>
    </row>
    <row r="236" spans="7:9" x14ac:dyDescent="0.2">
      <c r="G236" s="110" t="s">
        <v>625</v>
      </c>
      <c r="H236" s="115" t="s">
        <v>626</v>
      </c>
      <c r="I236" s="110" t="s">
        <v>112</v>
      </c>
    </row>
    <row r="237" spans="7:9" x14ac:dyDescent="0.2">
      <c r="G237" s="110" t="s">
        <v>627</v>
      </c>
      <c r="H237" s="115" t="s">
        <v>628</v>
      </c>
      <c r="I237" s="110" t="s">
        <v>190</v>
      </c>
    </row>
    <row r="238" spans="7:9" x14ac:dyDescent="0.2">
      <c r="G238" s="110" t="s">
        <v>629</v>
      </c>
      <c r="H238" s="115" t="s">
        <v>630</v>
      </c>
      <c r="I238" s="110" t="s">
        <v>316</v>
      </c>
    </row>
    <row r="239" spans="7:9" x14ac:dyDescent="0.2">
      <c r="G239" s="110" t="s">
        <v>631</v>
      </c>
      <c r="H239" s="115" t="s">
        <v>632</v>
      </c>
      <c r="I239" s="110" t="s">
        <v>316</v>
      </c>
    </row>
    <row r="240" spans="7:9" x14ac:dyDescent="0.2">
      <c r="G240" s="110" t="s">
        <v>633</v>
      </c>
      <c r="H240" s="115" t="s">
        <v>634</v>
      </c>
      <c r="I240" s="110" t="s">
        <v>190</v>
      </c>
    </row>
    <row r="241" spans="7:9" x14ac:dyDescent="0.2">
      <c r="G241" s="110" t="s">
        <v>635</v>
      </c>
      <c r="H241" s="115" t="s">
        <v>636</v>
      </c>
      <c r="I241" s="110" t="s">
        <v>190</v>
      </c>
    </row>
    <row r="242" spans="7:9" x14ac:dyDescent="0.2">
      <c r="G242" s="110" t="s">
        <v>637</v>
      </c>
      <c r="H242" s="115" t="s">
        <v>638</v>
      </c>
      <c r="I242" s="110" t="s">
        <v>190</v>
      </c>
    </row>
    <row r="243" spans="7:9" x14ac:dyDescent="0.2">
      <c r="G243" s="110" t="s">
        <v>639</v>
      </c>
      <c r="H243" s="115" t="s">
        <v>640</v>
      </c>
      <c r="I243" s="110" t="s">
        <v>141</v>
      </c>
    </row>
    <row r="244" spans="7:9" x14ac:dyDescent="0.2">
      <c r="G244" s="110" t="s">
        <v>641</v>
      </c>
      <c r="H244" s="115" t="s">
        <v>642</v>
      </c>
      <c r="I244" s="110" t="s">
        <v>117</v>
      </c>
    </row>
    <row r="245" spans="7:9" x14ac:dyDescent="0.2">
      <c r="G245" s="110" t="s">
        <v>643</v>
      </c>
      <c r="H245" s="115" t="s">
        <v>644</v>
      </c>
      <c r="I245" s="110" t="s">
        <v>141</v>
      </c>
    </row>
    <row r="246" spans="7:9" x14ac:dyDescent="0.2">
      <c r="G246" s="110" t="s">
        <v>645</v>
      </c>
      <c r="H246" s="115" t="s">
        <v>646</v>
      </c>
      <c r="I246" s="110" t="s">
        <v>190</v>
      </c>
    </row>
    <row r="247" spans="7:9" x14ac:dyDescent="0.2">
      <c r="G247" s="110" t="s">
        <v>647</v>
      </c>
      <c r="H247" s="115" t="s">
        <v>648</v>
      </c>
      <c r="I247" s="110" t="s">
        <v>316</v>
      </c>
    </row>
    <row r="248" spans="7:9" x14ac:dyDescent="0.2">
      <c r="G248" s="110" t="s">
        <v>649</v>
      </c>
      <c r="H248" s="115" t="s">
        <v>650</v>
      </c>
      <c r="I248" s="110" t="s">
        <v>159</v>
      </c>
    </row>
    <row r="249" spans="7:9" x14ac:dyDescent="0.2">
      <c r="G249" s="110" t="s">
        <v>651</v>
      </c>
      <c r="H249" s="115" t="s">
        <v>652</v>
      </c>
      <c r="I249" s="110" t="s">
        <v>141</v>
      </c>
    </row>
    <row r="250" spans="7:9" x14ac:dyDescent="0.2">
      <c r="G250" s="110" t="s">
        <v>653</v>
      </c>
      <c r="H250" s="115" t="s">
        <v>654</v>
      </c>
      <c r="I250" s="110" t="s">
        <v>146</v>
      </c>
    </row>
    <row r="251" spans="7:9" x14ac:dyDescent="0.2">
      <c r="G251" s="110" t="s">
        <v>655</v>
      </c>
      <c r="H251" s="115" t="s">
        <v>656</v>
      </c>
      <c r="I251" s="110" t="s">
        <v>208</v>
      </c>
    </row>
    <row r="252" spans="7:9" x14ac:dyDescent="0.2">
      <c r="G252" s="110" t="s">
        <v>657</v>
      </c>
      <c r="H252" s="115" t="s">
        <v>658</v>
      </c>
      <c r="I252" s="110" t="s">
        <v>112</v>
      </c>
    </row>
    <row r="253" spans="7:9" x14ac:dyDescent="0.2">
      <c r="G253" s="110" t="s">
        <v>659</v>
      </c>
      <c r="H253" s="115" t="s">
        <v>660</v>
      </c>
      <c r="I253" s="110" t="s">
        <v>181</v>
      </c>
    </row>
    <row r="254" spans="7:9" x14ac:dyDescent="0.2">
      <c r="G254" s="110" t="s">
        <v>661</v>
      </c>
      <c r="H254" s="115" t="s">
        <v>662</v>
      </c>
      <c r="I254" s="110" t="s">
        <v>190</v>
      </c>
    </row>
    <row r="255" spans="7:9" x14ac:dyDescent="0.2">
      <c r="G255" s="110" t="s">
        <v>663</v>
      </c>
      <c r="H255" s="115" t="s">
        <v>664</v>
      </c>
      <c r="I255" s="110" t="s">
        <v>106</v>
      </c>
    </row>
    <row r="256" spans="7:9" x14ac:dyDescent="0.2">
      <c r="G256" s="110" t="s">
        <v>665</v>
      </c>
      <c r="H256" s="115" t="s">
        <v>666</v>
      </c>
      <c r="I256" s="110" t="s">
        <v>190</v>
      </c>
    </row>
    <row r="257" spans="7:9" x14ac:dyDescent="0.2">
      <c r="G257" s="110" t="s">
        <v>667</v>
      </c>
      <c r="H257" s="115" t="s">
        <v>668</v>
      </c>
      <c r="I257" s="110" t="s">
        <v>106</v>
      </c>
    </row>
    <row r="258" spans="7:9" x14ac:dyDescent="0.2">
      <c r="G258" s="110" t="s">
        <v>669</v>
      </c>
      <c r="H258" s="115" t="s">
        <v>670</v>
      </c>
      <c r="I258" s="110" t="s">
        <v>159</v>
      </c>
    </row>
    <row r="259" spans="7:9" x14ac:dyDescent="0.2">
      <c r="G259" s="110" t="s">
        <v>671</v>
      </c>
      <c r="H259" s="115" t="s">
        <v>672</v>
      </c>
      <c r="I259" s="110" t="s">
        <v>159</v>
      </c>
    </row>
    <row r="260" spans="7:9" x14ac:dyDescent="0.2">
      <c r="G260" s="110" t="s">
        <v>673</v>
      </c>
      <c r="H260" s="115" t="s">
        <v>674</v>
      </c>
      <c r="I260" s="110" t="s">
        <v>146</v>
      </c>
    </row>
    <row r="261" spans="7:9" x14ac:dyDescent="0.2">
      <c r="G261" s="110" t="s">
        <v>675</v>
      </c>
      <c r="H261" s="115" t="s">
        <v>676</v>
      </c>
      <c r="I261" s="110" t="s">
        <v>181</v>
      </c>
    </row>
    <row r="262" spans="7:9" x14ac:dyDescent="0.2">
      <c r="G262" s="110" t="s">
        <v>677</v>
      </c>
      <c r="H262" s="115" t="s">
        <v>678</v>
      </c>
      <c r="I262" s="110" t="s">
        <v>190</v>
      </c>
    </row>
    <row r="263" spans="7:9" x14ac:dyDescent="0.2">
      <c r="G263" s="110" t="s">
        <v>679</v>
      </c>
      <c r="H263" s="115" t="s">
        <v>680</v>
      </c>
      <c r="I263" s="110" t="s">
        <v>208</v>
      </c>
    </row>
    <row r="264" spans="7:9" x14ac:dyDescent="0.2">
      <c r="G264" s="110" t="s">
        <v>681</v>
      </c>
      <c r="H264" s="115" t="s">
        <v>682</v>
      </c>
      <c r="I264" s="110" t="s">
        <v>199</v>
      </c>
    </row>
    <row r="265" spans="7:9" x14ac:dyDescent="0.2">
      <c r="G265" s="110" t="s">
        <v>683</v>
      </c>
      <c r="H265" s="115" t="s">
        <v>684</v>
      </c>
      <c r="I265" s="110" t="s">
        <v>136</v>
      </c>
    </row>
    <row r="266" spans="7:9" x14ac:dyDescent="0.2">
      <c r="G266" s="110" t="s">
        <v>685</v>
      </c>
      <c r="H266" s="115" t="s">
        <v>686</v>
      </c>
      <c r="I266" s="110" t="s">
        <v>265</v>
      </c>
    </row>
    <row r="267" spans="7:9" x14ac:dyDescent="0.2">
      <c r="G267" s="110" t="s">
        <v>687</v>
      </c>
      <c r="H267" s="115" t="s">
        <v>688</v>
      </c>
      <c r="I267" s="110" t="s">
        <v>159</v>
      </c>
    </row>
    <row r="268" spans="7:9" x14ac:dyDescent="0.2">
      <c r="G268" s="110" t="s">
        <v>689</v>
      </c>
      <c r="H268" s="115" t="s">
        <v>690</v>
      </c>
      <c r="I268" s="110" t="s">
        <v>199</v>
      </c>
    </row>
    <row r="269" spans="7:9" x14ac:dyDescent="0.2">
      <c r="G269" s="110" t="s">
        <v>691</v>
      </c>
      <c r="H269" s="115" t="s">
        <v>692</v>
      </c>
      <c r="I269" s="110" t="s">
        <v>141</v>
      </c>
    </row>
    <row r="270" spans="7:9" x14ac:dyDescent="0.2">
      <c r="G270" s="110" t="s">
        <v>693</v>
      </c>
      <c r="H270" s="115" t="s">
        <v>694</v>
      </c>
      <c r="I270" s="110" t="s">
        <v>181</v>
      </c>
    </row>
    <row r="271" spans="7:9" x14ac:dyDescent="0.2">
      <c r="G271" s="110" t="s">
        <v>695</v>
      </c>
      <c r="H271" s="115" t="s">
        <v>696</v>
      </c>
      <c r="I271" s="110" t="s">
        <v>190</v>
      </c>
    </row>
    <row r="272" spans="7:9" x14ac:dyDescent="0.2">
      <c r="G272" s="110" t="s">
        <v>697</v>
      </c>
      <c r="H272" s="115" t="s">
        <v>698</v>
      </c>
      <c r="I272" s="110" t="s">
        <v>181</v>
      </c>
    </row>
    <row r="273" spans="7:9" x14ac:dyDescent="0.2">
      <c r="G273" s="110" t="s">
        <v>699</v>
      </c>
      <c r="H273" s="115" t="s">
        <v>700</v>
      </c>
      <c r="I273" s="110" t="s">
        <v>146</v>
      </c>
    </row>
    <row r="274" spans="7:9" x14ac:dyDescent="0.2">
      <c r="G274" s="110" t="s">
        <v>701</v>
      </c>
      <c r="H274" s="115" t="s">
        <v>702</v>
      </c>
      <c r="I274" s="110" t="s">
        <v>136</v>
      </c>
    </row>
    <row r="275" spans="7:9" x14ac:dyDescent="0.2">
      <c r="G275" s="110" t="s">
        <v>703</v>
      </c>
      <c r="H275" s="115" t="s">
        <v>704</v>
      </c>
      <c r="I275" s="110" t="s">
        <v>208</v>
      </c>
    </row>
    <row r="276" spans="7:9" x14ac:dyDescent="0.2">
      <c r="G276" s="110" t="s">
        <v>705</v>
      </c>
      <c r="H276" s="115" t="s">
        <v>706</v>
      </c>
      <c r="I276" s="110" t="s">
        <v>190</v>
      </c>
    </row>
    <row r="277" spans="7:9" x14ac:dyDescent="0.2">
      <c r="G277" s="110" t="s">
        <v>707</v>
      </c>
      <c r="H277" s="115" t="s">
        <v>708</v>
      </c>
      <c r="I277" s="110" t="s">
        <v>181</v>
      </c>
    </row>
    <row r="278" spans="7:9" x14ac:dyDescent="0.2">
      <c r="G278" s="110" t="s">
        <v>709</v>
      </c>
      <c r="H278" s="115" t="s">
        <v>710</v>
      </c>
      <c r="I278" s="110" t="s">
        <v>208</v>
      </c>
    </row>
    <row r="279" spans="7:9" x14ac:dyDescent="0.2">
      <c r="G279" s="110" t="s">
        <v>711</v>
      </c>
      <c r="H279" s="115" t="s">
        <v>712</v>
      </c>
      <c r="I279" s="110" t="s">
        <v>117</v>
      </c>
    </row>
    <row r="280" spans="7:9" x14ac:dyDescent="0.2">
      <c r="G280" s="110" t="s">
        <v>713</v>
      </c>
      <c r="H280" s="115" t="s">
        <v>714</v>
      </c>
      <c r="I280" s="110" t="s">
        <v>146</v>
      </c>
    </row>
    <row r="281" spans="7:9" x14ac:dyDescent="0.2">
      <c r="G281" s="110" t="s">
        <v>715</v>
      </c>
      <c r="H281" s="115" t="s">
        <v>716</v>
      </c>
      <c r="I281" s="110" t="s">
        <v>136</v>
      </c>
    </row>
    <row r="282" spans="7:9" x14ac:dyDescent="0.2">
      <c r="G282" s="110" t="s">
        <v>717</v>
      </c>
      <c r="H282" s="115" t="s">
        <v>718</v>
      </c>
      <c r="I282" s="110" t="s">
        <v>159</v>
      </c>
    </row>
    <row r="283" spans="7:9" x14ac:dyDescent="0.2">
      <c r="G283" s="110" t="s">
        <v>719</v>
      </c>
      <c r="H283" s="115" t="s">
        <v>720</v>
      </c>
      <c r="I283" s="110" t="s">
        <v>159</v>
      </c>
    </row>
    <row r="284" spans="7:9" x14ac:dyDescent="0.2">
      <c r="G284" s="110" t="s">
        <v>721</v>
      </c>
      <c r="H284" s="115" t="s">
        <v>722</v>
      </c>
      <c r="I284" s="110" t="s">
        <v>265</v>
      </c>
    </row>
    <row r="285" spans="7:9" x14ac:dyDescent="0.2">
      <c r="G285" s="110" t="s">
        <v>723</v>
      </c>
      <c r="H285" s="115" t="s">
        <v>724</v>
      </c>
      <c r="I285" s="110" t="s">
        <v>199</v>
      </c>
    </row>
    <row r="286" spans="7:9" x14ac:dyDescent="0.2">
      <c r="G286" s="110" t="s">
        <v>725</v>
      </c>
      <c r="H286" s="115" t="s">
        <v>726</v>
      </c>
      <c r="I286" s="110" t="s">
        <v>146</v>
      </c>
    </row>
    <row r="287" spans="7:9" x14ac:dyDescent="0.2">
      <c r="G287" s="110" t="s">
        <v>727</v>
      </c>
      <c r="H287" s="115" t="s">
        <v>728</v>
      </c>
      <c r="I287" s="110" t="s">
        <v>106</v>
      </c>
    </row>
  </sheetData>
  <sheetProtection selectLockedCells="1" selectUnlockedCells="1"/>
  <autoFilter ref="A1:I287"/>
  <phoneticPr fontId="20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 tint="-0.249977111117893"/>
  </sheetPr>
  <dimension ref="A1:S33"/>
  <sheetViews>
    <sheetView zoomScale="115" zoomScaleNormal="115" workbookViewId="0">
      <selection activeCell="A12" sqref="A12"/>
    </sheetView>
  </sheetViews>
  <sheetFormatPr baseColWidth="10" defaultColWidth="11.42578125" defaultRowHeight="12.75" x14ac:dyDescent="0.2"/>
  <cols>
    <col min="1" max="1" width="23.5703125" bestFit="1" customWidth="1"/>
    <col min="2" max="2" width="20.140625" bestFit="1" customWidth="1"/>
    <col min="3" max="3" width="23.7109375" bestFit="1" customWidth="1"/>
    <col min="4" max="4" width="20.28515625" bestFit="1" customWidth="1"/>
    <col min="5" max="5" width="27.7109375" bestFit="1" customWidth="1"/>
    <col min="6" max="6" width="19.7109375" bestFit="1" customWidth="1"/>
    <col min="7" max="7" width="22.85546875" bestFit="1" customWidth="1"/>
    <col min="8" max="8" width="20.140625" bestFit="1" customWidth="1"/>
    <col min="9" max="9" width="14.140625" bestFit="1" customWidth="1"/>
    <col min="10" max="10" width="19.42578125" bestFit="1" customWidth="1"/>
    <col min="11" max="11" width="19.85546875" bestFit="1" customWidth="1"/>
    <col min="12" max="12" width="19" bestFit="1" customWidth="1"/>
    <col min="13" max="13" width="20.42578125" bestFit="1" customWidth="1"/>
    <col min="14" max="14" width="26.5703125" bestFit="1" customWidth="1"/>
    <col min="15" max="15" width="29.7109375" bestFit="1" customWidth="1"/>
    <col min="16" max="16" width="18.7109375" bestFit="1" customWidth="1"/>
    <col min="17" max="17" width="14.85546875" bestFit="1" customWidth="1"/>
    <col min="18" max="18" width="24.5703125" bestFit="1" customWidth="1"/>
    <col min="19" max="19" width="25.7109375" bestFit="1" customWidth="1"/>
  </cols>
  <sheetData>
    <row r="1" spans="1:19" s="107" customFormat="1" x14ac:dyDescent="0.2">
      <c r="A1" s="107" t="s">
        <v>71</v>
      </c>
      <c r="B1" s="108" t="s">
        <v>9</v>
      </c>
      <c r="C1" s="108" t="s">
        <v>107</v>
      </c>
      <c r="D1" s="108" t="s">
        <v>113</v>
      </c>
      <c r="E1" s="108" t="s">
        <v>118</v>
      </c>
      <c r="F1" s="108" t="s">
        <v>123</v>
      </c>
      <c r="G1" s="108" t="s">
        <v>127</v>
      </c>
      <c r="H1" s="108" t="s">
        <v>132</v>
      </c>
      <c r="I1" s="108" t="s">
        <v>137</v>
      </c>
      <c r="J1" s="108" t="s">
        <v>142</v>
      </c>
      <c r="K1" s="108" t="s">
        <v>772</v>
      </c>
      <c r="L1" s="109" t="s">
        <v>151</v>
      </c>
      <c r="M1" s="109" t="s">
        <v>155</v>
      </c>
      <c r="N1" s="109" t="s">
        <v>1051</v>
      </c>
      <c r="O1" s="109" t="s">
        <v>966</v>
      </c>
      <c r="P1" s="109" t="s">
        <v>169</v>
      </c>
      <c r="Q1" s="109" t="s">
        <v>173</v>
      </c>
      <c r="R1" s="109" t="s">
        <v>177</v>
      </c>
      <c r="S1" s="109" t="s">
        <v>182</v>
      </c>
    </row>
    <row r="2" spans="1:19" x14ac:dyDescent="0.2">
      <c r="A2" s="26" t="s">
        <v>9</v>
      </c>
      <c r="B2" s="1" t="s">
        <v>773</v>
      </c>
      <c r="C2" s="1" t="s">
        <v>783</v>
      </c>
      <c r="D2" s="1" t="s">
        <v>802</v>
      </c>
      <c r="E2" s="112" t="s">
        <v>814</v>
      </c>
      <c r="F2" s="1" t="s">
        <v>825</v>
      </c>
      <c r="G2" s="1" t="s">
        <v>837</v>
      </c>
      <c r="H2" s="1" t="s">
        <v>849</v>
      </c>
      <c r="I2" s="1" t="s">
        <v>872</v>
      </c>
      <c r="J2" s="1" t="s">
        <v>874</v>
      </c>
      <c r="K2" s="1" t="s">
        <v>149</v>
      </c>
      <c r="L2" s="1" t="s">
        <v>893</v>
      </c>
      <c r="M2" s="1" t="s">
        <v>115</v>
      </c>
      <c r="N2" s="1" t="s">
        <v>910</v>
      </c>
      <c r="O2" s="1" t="s">
        <v>941</v>
      </c>
      <c r="P2" s="111" t="s">
        <v>965</v>
      </c>
      <c r="Q2" s="1" t="s">
        <v>967</v>
      </c>
      <c r="R2" s="1" t="s">
        <v>252</v>
      </c>
      <c r="S2" s="1" t="s">
        <v>986</v>
      </c>
    </row>
    <row r="3" spans="1:19" x14ac:dyDescent="0.2">
      <c r="A3" s="26" t="s">
        <v>107</v>
      </c>
      <c r="B3" s="1" t="s">
        <v>774</v>
      </c>
      <c r="C3" s="111" t="s">
        <v>784</v>
      </c>
      <c r="D3" s="1" t="s">
        <v>113</v>
      </c>
      <c r="E3" s="1" t="s">
        <v>809</v>
      </c>
      <c r="F3" s="1" t="s">
        <v>826</v>
      </c>
      <c r="G3" s="1" t="s">
        <v>838</v>
      </c>
      <c r="H3" s="1" t="s">
        <v>850</v>
      </c>
      <c r="I3" s="1" t="s">
        <v>184</v>
      </c>
      <c r="J3" s="1" t="s">
        <v>875</v>
      </c>
      <c r="K3" s="1" t="s">
        <v>883</v>
      </c>
      <c r="L3" s="1" t="s">
        <v>151</v>
      </c>
      <c r="M3" s="1" t="s">
        <v>895</v>
      </c>
      <c r="N3" s="1" t="s">
        <v>911</v>
      </c>
      <c r="O3" s="1" t="s">
        <v>942</v>
      </c>
      <c r="P3" s="1" t="s">
        <v>955</v>
      </c>
      <c r="Q3" s="1" t="s">
        <v>225</v>
      </c>
      <c r="R3" s="1" t="s">
        <v>982</v>
      </c>
      <c r="S3" s="1" t="s">
        <v>987</v>
      </c>
    </row>
    <row r="4" spans="1:19" x14ac:dyDescent="0.2">
      <c r="A4" s="26" t="s">
        <v>113</v>
      </c>
      <c r="B4" s="1" t="s">
        <v>775</v>
      </c>
      <c r="C4" s="1" t="s">
        <v>107</v>
      </c>
      <c r="D4" s="1" t="s">
        <v>803</v>
      </c>
      <c r="E4" s="1" t="s">
        <v>810</v>
      </c>
      <c r="F4" s="1" t="s">
        <v>367</v>
      </c>
      <c r="G4" s="1" t="s">
        <v>839</v>
      </c>
      <c r="H4" s="1" t="s">
        <v>851</v>
      </c>
      <c r="I4" s="1" t="s">
        <v>873</v>
      </c>
      <c r="J4" s="1" t="s">
        <v>876</v>
      </c>
      <c r="K4" s="1" t="s">
        <v>884</v>
      </c>
      <c r="L4" s="1" t="s">
        <v>533</v>
      </c>
      <c r="M4" s="1" t="s">
        <v>896</v>
      </c>
      <c r="N4" s="1" t="s">
        <v>912</v>
      </c>
      <c r="O4" s="1" t="s">
        <v>943</v>
      </c>
      <c r="P4" s="1" t="s">
        <v>956</v>
      </c>
      <c r="Q4" s="1" t="s">
        <v>968</v>
      </c>
      <c r="R4" s="1" t="s">
        <v>983</v>
      </c>
      <c r="S4" s="1" t="s">
        <v>988</v>
      </c>
    </row>
    <row r="5" spans="1:19" x14ac:dyDescent="0.2">
      <c r="A5" s="26" t="s">
        <v>118</v>
      </c>
      <c r="B5" s="1" t="s">
        <v>321</v>
      </c>
      <c r="C5" s="1" t="s">
        <v>785</v>
      </c>
      <c r="D5" s="1" t="s">
        <v>804</v>
      </c>
      <c r="E5" s="1" t="s">
        <v>811</v>
      </c>
      <c r="F5" s="1" t="s">
        <v>827</v>
      </c>
      <c r="G5" s="1" t="s">
        <v>294</v>
      </c>
      <c r="H5" s="1" t="s">
        <v>852</v>
      </c>
      <c r="J5" s="1" t="s">
        <v>877</v>
      </c>
      <c r="K5" s="1" t="s">
        <v>290</v>
      </c>
      <c r="L5" s="1" t="s">
        <v>629</v>
      </c>
      <c r="M5" s="1" t="s">
        <v>897</v>
      </c>
      <c r="N5" s="1" t="s">
        <v>913</v>
      </c>
      <c r="O5" s="1" t="s">
        <v>944</v>
      </c>
      <c r="P5" s="1" t="s">
        <v>957</v>
      </c>
      <c r="Q5" s="1" t="s">
        <v>969</v>
      </c>
      <c r="R5" s="1" t="s">
        <v>984</v>
      </c>
      <c r="S5" s="1" t="s">
        <v>989</v>
      </c>
    </row>
    <row r="6" spans="1:19" x14ac:dyDescent="0.2">
      <c r="A6" s="26" t="s">
        <v>123</v>
      </c>
      <c r="B6" s="1" t="s">
        <v>385</v>
      </c>
      <c r="C6" s="1" t="s">
        <v>237</v>
      </c>
      <c r="D6" s="1" t="s">
        <v>805</v>
      </c>
      <c r="E6" s="1" t="s">
        <v>812</v>
      </c>
      <c r="F6" s="1" t="s">
        <v>828</v>
      </c>
      <c r="G6" s="1" t="s">
        <v>840</v>
      </c>
      <c r="H6" s="1" t="s">
        <v>853</v>
      </c>
      <c r="J6" s="1" t="s">
        <v>323</v>
      </c>
      <c r="K6" s="1" t="s">
        <v>885</v>
      </c>
      <c r="L6" s="1" t="s">
        <v>631</v>
      </c>
      <c r="M6" s="1" t="s">
        <v>898</v>
      </c>
      <c r="N6" s="1" t="s">
        <v>914</v>
      </c>
      <c r="O6" s="1" t="s">
        <v>945</v>
      </c>
      <c r="P6" s="1" t="s">
        <v>958</v>
      </c>
      <c r="Q6" s="1" t="s">
        <v>970</v>
      </c>
      <c r="R6" s="1" t="s">
        <v>981</v>
      </c>
      <c r="S6" s="1" t="s">
        <v>990</v>
      </c>
    </row>
    <row r="7" spans="1:19" x14ac:dyDescent="0.2">
      <c r="A7" s="26" t="s">
        <v>127</v>
      </c>
      <c r="B7" s="1" t="s">
        <v>431</v>
      </c>
      <c r="C7" s="1" t="s">
        <v>257</v>
      </c>
      <c r="D7" s="1" t="s">
        <v>808</v>
      </c>
      <c r="E7" s="1" t="s">
        <v>813</v>
      </c>
      <c r="F7" s="1" t="s">
        <v>829</v>
      </c>
      <c r="G7" s="1" t="s">
        <v>127</v>
      </c>
      <c r="H7" s="1" t="s">
        <v>854</v>
      </c>
      <c r="J7" s="1" t="s">
        <v>878</v>
      </c>
      <c r="K7" s="1" t="s">
        <v>395</v>
      </c>
      <c r="L7" s="1" t="s">
        <v>894</v>
      </c>
      <c r="M7" s="1" t="s">
        <v>899</v>
      </c>
      <c r="N7" s="1" t="s">
        <v>915</v>
      </c>
      <c r="O7" s="1" t="s">
        <v>946</v>
      </c>
      <c r="P7" s="1" t="s">
        <v>959</v>
      </c>
      <c r="Q7" s="1" t="s">
        <v>972</v>
      </c>
      <c r="R7" s="1" t="s">
        <v>985</v>
      </c>
      <c r="S7" s="1" t="s">
        <v>991</v>
      </c>
    </row>
    <row r="8" spans="1:19" x14ac:dyDescent="0.2">
      <c r="A8" s="26" t="s">
        <v>132</v>
      </c>
      <c r="B8" s="1" t="s">
        <v>776</v>
      </c>
      <c r="C8" s="1" t="s">
        <v>786</v>
      </c>
      <c r="D8" s="1" t="s">
        <v>806</v>
      </c>
      <c r="E8" s="1" t="s">
        <v>815</v>
      </c>
      <c r="F8" s="1" t="s">
        <v>830</v>
      </c>
      <c r="G8" s="1" t="s">
        <v>841</v>
      </c>
      <c r="H8" s="1" t="s">
        <v>855</v>
      </c>
      <c r="J8" s="1" t="s">
        <v>142</v>
      </c>
      <c r="K8" s="1" t="s">
        <v>886</v>
      </c>
      <c r="M8" s="1" t="s">
        <v>900</v>
      </c>
      <c r="N8" s="1" t="s">
        <v>916</v>
      </c>
      <c r="O8" s="1" t="s">
        <v>947</v>
      </c>
      <c r="P8" s="1" t="s">
        <v>960</v>
      </c>
      <c r="Q8" s="1" t="s">
        <v>971</v>
      </c>
      <c r="R8" s="1" t="s">
        <v>177</v>
      </c>
      <c r="S8" s="1" t="s">
        <v>992</v>
      </c>
    </row>
    <row r="9" spans="1:19" x14ac:dyDescent="0.2">
      <c r="A9" s="26" t="s">
        <v>137</v>
      </c>
      <c r="B9" s="1" t="s">
        <v>777</v>
      </c>
      <c r="C9" s="1" t="s">
        <v>339</v>
      </c>
      <c r="D9" s="1" t="s">
        <v>807</v>
      </c>
      <c r="E9" s="1" t="s">
        <v>816</v>
      </c>
      <c r="F9" s="1" t="s">
        <v>831</v>
      </c>
      <c r="G9" s="1" t="s">
        <v>842</v>
      </c>
      <c r="H9" s="1" t="s">
        <v>856</v>
      </c>
      <c r="J9" s="1" t="s">
        <v>879</v>
      </c>
      <c r="K9" s="1" t="s">
        <v>887</v>
      </c>
      <c r="M9" s="1" t="s">
        <v>901</v>
      </c>
      <c r="N9" s="1" t="s">
        <v>917</v>
      </c>
      <c r="O9" s="1" t="s">
        <v>948</v>
      </c>
      <c r="P9" s="1" t="s">
        <v>961</v>
      </c>
      <c r="Q9" s="1" t="s">
        <v>973</v>
      </c>
      <c r="S9" s="1" t="s">
        <v>993</v>
      </c>
    </row>
    <row r="10" spans="1:19" x14ac:dyDescent="0.2">
      <c r="A10" s="26" t="s">
        <v>142</v>
      </c>
      <c r="B10" s="1" t="s">
        <v>778</v>
      </c>
      <c r="C10" s="1" t="s">
        <v>787</v>
      </c>
      <c r="E10" s="1" t="s">
        <v>817</v>
      </c>
      <c r="F10" s="1" t="s">
        <v>832</v>
      </c>
      <c r="G10" s="1" t="s">
        <v>843</v>
      </c>
      <c r="H10" s="1" t="s">
        <v>857</v>
      </c>
      <c r="J10" s="1" t="s">
        <v>497</v>
      </c>
      <c r="K10" s="1" t="s">
        <v>888</v>
      </c>
      <c r="M10" s="1" t="s">
        <v>902</v>
      </c>
      <c r="N10" s="1" t="s">
        <v>918</v>
      </c>
      <c r="O10" s="1" t="s">
        <v>949</v>
      </c>
      <c r="P10" s="1" t="s">
        <v>962</v>
      </c>
      <c r="Q10" s="1" t="s">
        <v>974</v>
      </c>
      <c r="S10" s="111" t="s">
        <v>391</v>
      </c>
    </row>
    <row r="11" spans="1:19" x14ac:dyDescent="0.2">
      <c r="A11" s="26" t="s">
        <v>772</v>
      </c>
      <c r="B11" s="1" t="s">
        <v>779</v>
      </c>
      <c r="C11" s="1" t="s">
        <v>788</v>
      </c>
      <c r="E11" s="1" t="s">
        <v>818</v>
      </c>
      <c r="F11" s="1" t="s">
        <v>833</v>
      </c>
      <c r="G11" s="1" t="s">
        <v>844</v>
      </c>
      <c r="H11" s="1" t="s">
        <v>858</v>
      </c>
      <c r="J11" s="1" t="s">
        <v>880</v>
      </c>
      <c r="K11" s="1" t="s">
        <v>889</v>
      </c>
      <c r="M11" s="1" t="s">
        <v>903</v>
      </c>
      <c r="N11" s="1" t="s">
        <v>919</v>
      </c>
      <c r="O11" s="1" t="s">
        <v>954</v>
      </c>
      <c r="P11" s="1" t="s">
        <v>963</v>
      </c>
      <c r="Q11" s="1" t="s">
        <v>975</v>
      </c>
      <c r="S11" s="1" t="s">
        <v>994</v>
      </c>
    </row>
    <row r="12" spans="1:19" x14ac:dyDescent="0.2">
      <c r="A12" s="26" t="s">
        <v>151</v>
      </c>
      <c r="B12" s="1" t="s">
        <v>613</v>
      </c>
      <c r="C12" s="1" t="s">
        <v>379</v>
      </c>
      <c r="E12" s="1" t="s">
        <v>819</v>
      </c>
      <c r="F12" s="1" t="s">
        <v>519</v>
      </c>
      <c r="G12" s="1" t="s">
        <v>845</v>
      </c>
      <c r="H12" s="1" t="s">
        <v>859</v>
      </c>
      <c r="J12" s="1" t="s">
        <v>881</v>
      </c>
      <c r="K12" s="1" t="s">
        <v>890</v>
      </c>
      <c r="M12" s="1" t="s">
        <v>904</v>
      </c>
      <c r="N12" s="1" t="s">
        <v>920</v>
      </c>
      <c r="O12" s="1" t="s">
        <v>950</v>
      </c>
      <c r="P12" s="1" t="s">
        <v>169</v>
      </c>
      <c r="Q12" s="1" t="s">
        <v>976</v>
      </c>
      <c r="S12" s="1" t="s">
        <v>995</v>
      </c>
    </row>
    <row r="13" spans="1:19" x14ac:dyDescent="0.2">
      <c r="A13" s="26" t="s">
        <v>155</v>
      </c>
      <c r="B13" s="1" t="s">
        <v>780</v>
      </c>
      <c r="C13" s="111" t="s">
        <v>389</v>
      </c>
      <c r="E13" s="1" t="s">
        <v>820</v>
      </c>
      <c r="F13" s="1" t="s">
        <v>553</v>
      </c>
      <c r="G13" s="1" t="s">
        <v>848</v>
      </c>
      <c r="H13" s="1" t="s">
        <v>860</v>
      </c>
      <c r="J13" s="1" t="s">
        <v>882</v>
      </c>
      <c r="K13" s="1" t="s">
        <v>891</v>
      </c>
      <c r="M13" s="1" t="s">
        <v>905</v>
      </c>
      <c r="N13" s="1" t="s">
        <v>921</v>
      </c>
      <c r="O13" s="1" t="s">
        <v>951</v>
      </c>
      <c r="P13" s="1" t="s">
        <v>964</v>
      </c>
      <c r="Q13" s="1" t="s">
        <v>977</v>
      </c>
      <c r="S13" s="1" t="s">
        <v>511</v>
      </c>
    </row>
    <row r="14" spans="1:19" x14ac:dyDescent="0.2">
      <c r="A14" s="26" t="s">
        <v>966</v>
      </c>
      <c r="B14" s="1" t="s">
        <v>781</v>
      </c>
      <c r="C14" s="1" t="s">
        <v>789</v>
      </c>
      <c r="E14" s="1" t="s">
        <v>821</v>
      </c>
      <c r="F14" s="1" t="s">
        <v>834</v>
      </c>
      <c r="G14" s="1" t="s">
        <v>846</v>
      </c>
      <c r="H14" s="1" t="s">
        <v>861</v>
      </c>
      <c r="K14" s="1" t="s">
        <v>673</v>
      </c>
      <c r="M14" s="1" t="s">
        <v>906</v>
      </c>
      <c r="N14" s="1" t="s">
        <v>922</v>
      </c>
      <c r="O14" s="1" t="s">
        <v>952</v>
      </c>
      <c r="Q14" s="1" t="s">
        <v>978</v>
      </c>
      <c r="S14" s="1" t="s">
        <v>996</v>
      </c>
    </row>
    <row r="15" spans="1:19" x14ac:dyDescent="0.2">
      <c r="A15" s="26" t="s">
        <v>1051</v>
      </c>
      <c r="B15" s="1" t="s">
        <v>782</v>
      </c>
      <c r="C15" s="1" t="s">
        <v>790</v>
      </c>
      <c r="E15" s="1" t="s">
        <v>822</v>
      </c>
      <c r="F15" s="1" t="s">
        <v>835</v>
      </c>
      <c r="G15" s="1" t="s">
        <v>847</v>
      </c>
      <c r="H15" s="1" t="s">
        <v>862</v>
      </c>
      <c r="K15" s="1" t="s">
        <v>892</v>
      </c>
      <c r="M15" s="1" t="s">
        <v>907</v>
      </c>
      <c r="N15" s="1" t="s">
        <v>923</v>
      </c>
      <c r="O15" s="1" t="s">
        <v>697</v>
      </c>
      <c r="Q15" s="1" t="s">
        <v>979</v>
      </c>
      <c r="S15" s="1" t="s">
        <v>997</v>
      </c>
    </row>
    <row r="16" spans="1:19" x14ac:dyDescent="0.2">
      <c r="A16" s="26" t="s">
        <v>169</v>
      </c>
      <c r="C16" s="1" t="s">
        <v>791</v>
      </c>
      <c r="E16" s="1" t="s">
        <v>823</v>
      </c>
      <c r="F16" s="1" t="s">
        <v>836</v>
      </c>
      <c r="H16" s="1" t="s">
        <v>863</v>
      </c>
      <c r="M16" s="1" t="s">
        <v>908</v>
      </c>
      <c r="N16" s="1" t="s">
        <v>924</v>
      </c>
      <c r="O16" s="1" t="s">
        <v>953</v>
      </c>
      <c r="Q16" s="1" t="s">
        <v>980</v>
      </c>
      <c r="S16" s="1" t="s">
        <v>998</v>
      </c>
    </row>
    <row r="17" spans="1:19" x14ac:dyDescent="0.2">
      <c r="A17" s="26" t="s">
        <v>173</v>
      </c>
      <c r="C17" s="1" t="s">
        <v>792</v>
      </c>
      <c r="E17" s="1" t="s">
        <v>824</v>
      </c>
      <c r="F17" s="1" t="s">
        <v>651</v>
      </c>
      <c r="H17" s="1" t="s">
        <v>864</v>
      </c>
      <c r="M17" s="1" t="s">
        <v>909</v>
      </c>
      <c r="N17" s="1" t="s">
        <v>925</v>
      </c>
      <c r="S17" s="1" t="s">
        <v>999</v>
      </c>
    </row>
    <row r="18" spans="1:19" x14ac:dyDescent="0.2">
      <c r="A18" s="26" t="s">
        <v>177</v>
      </c>
      <c r="C18" s="1" t="s">
        <v>555</v>
      </c>
      <c r="F18" s="1" t="s">
        <v>691</v>
      </c>
      <c r="H18" s="1" t="s">
        <v>865</v>
      </c>
      <c r="N18" s="1" t="s">
        <v>926</v>
      </c>
    </row>
    <row r="19" spans="1:19" x14ac:dyDescent="0.2">
      <c r="A19" s="26" t="s">
        <v>182</v>
      </c>
      <c r="C19" s="1" t="s">
        <v>557</v>
      </c>
      <c r="H19" s="1" t="s">
        <v>866</v>
      </c>
      <c r="N19" s="1" t="s">
        <v>927</v>
      </c>
    </row>
    <row r="20" spans="1:19" x14ac:dyDescent="0.2">
      <c r="C20" s="1" t="s">
        <v>793</v>
      </c>
      <c r="H20" s="1" t="s">
        <v>867</v>
      </c>
      <c r="N20" s="1" t="s">
        <v>928</v>
      </c>
    </row>
    <row r="21" spans="1:19" x14ac:dyDescent="0.2">
      <c r="C21" s="1" t="s">
        <v>794</v>
      </c>
      <c r="H21" s="1" t="s">
        <v>868</v>
      </c>
      <c r="N21" s="1" t="s">
        <v>929</v>
      </c>
    </row>
    <row r="22" spans="1:19" x14ac:dyDescent="0.2">
      <c r="C22" s="111" t="s">
        <v>795</v>
      </c>
      <c r="H22" s="1" t="s">
        <v>869</v>
      </c>
      <c r="N22" s="1" t="s">
        <v>930</v>
      </c>
    </row>
    <row r="23" spans="1:19" x14ac:dyDescent="0.2">
      <c r="C23" s="1" t="s">
        <v>585</v>
      </c>
      <c r="H23" s="1" t="s">
        <v>870</v>
      </c>
      <c r="N23" s="1" t="s">
        <v>931</v>
      </c>
    </row>
    <row r="24" spans="1:19" x14ac:dyDescent="0.2">
      <c r="C24" s="1" t="s">
        <v>796</v>
      </c>
      <c r="H24" s="1" t="s">
        <v>871</v>
      </c>
      <c r="N24" s="1" t="s">
        <v>932</v>
      </c>
    </row>
    <row r="25" spans="1:19" x14ac:dyDescent="0.2">
      <c r="C25" s="1" t="s">
        <v>797</v>
      </c>
      <c r="N25" s="1" t="s">
        <v>933</v>
      </c>
    </row>
    <row r="26" spans="1:19" x14ac:dyDescent="0.2">
      <c r="C26" s="1" t="s">
        <v>605</v>
      </c>
      <c r="N26" s="1" t="s">
        <v>934</v>
      </c>
    </row>
    <row r="27" spans="1:19" x14ac:dyDescent="0.2">
      <c r="C27" s="111" t="s">
        <v>1001</v>
      </c>
      <c r="N27" s="1" t="s">
        <v>935</v>
      </c>
    </row>
    <row r="28" spans="1:19" x14ac:dyDescent="0.2">
      <c r="C28" s="1" t="s">
        <v>798</v>
      </c>
      <c r="N28" s="1" t="s">
        <v>936</v>
      </c>
    </row>
    <row r="29" spans="1:19" x14ac:dyDescent="0.2">
      <c r="C29" s="1" t="s">
        <v>671</v>
      </c>
      <c r="N29" s="1" t="s">
        <v>937</v>
      </c>
    </row>
    <row r="30" spans="1:19" x14ac:dyDescent="0.2">
      <c r="C30" s="1" t="s">
        <v>799</v>
      </c>
      <c r="N30" s="1" t="s">
        <v>938</v>
      </c>
    </row>
    <row r="31" spans="1:19" x14ac:dyDescent="0.2">
      <c r="C31" s="1" t="s">
        <v>1000</v>
      </c>
      <c r="N31" s="1" t="s">
        <v>939</v>
      </c>
    </row>
    <row r="32" spans="1:19" x14ac:dyDescent="0.2">
      <c r="C32" s="1" t="s">
        <v>800</v>
      </c>
      <c r="N32" s="1" t="s">
        <v>940</v>
      </c>
    </row>
    <row r="33" spans="3:3" x14ac:dyDescent="0.2">
      <c r="C33" s="1" t="s">
        <v>801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16</vt:i4>
      </vt:variant>
    </vt:vector>
  </HeadingPairs>
  <TitlesOfParts>
    <vt:vector size="27" baseType="lpstr">
      <vt:lpstr>Anleitung</vt:lpstr>
      <vt:lpstr>Gesamtmeldebogen</vt:lpstr>
      <vt:lpstr>Meldezahlen</vt:lpstr>
      <vt:lpstr>Ansprechpartner</vt:lpstr>
      <vt:lpstr>Ansprechpartner_Meldung</vt:lpstr>
      <vt:lpstr>Einzel_Meldung</vt:lpstr>
      <vt:lpstr>Mannschaft_Meldung</vt:lpstr>
      <vt:lpstr>Listen</vt:lpstr>
      <vt:lpstr>Gliederungen</vt:lpstr>
      <vt:lpstr>Historie</vt:lpstr>
      <vt:lpstr>ToDo</vt:lpstr>
      <vt:lpstr>AK_Einzel</vt:lpstr>
      <vt:lpstr>AK_Mann</vt:lpstr>
      <vt:lpstr>Aller</vt:lpstr>
      <vt:lpstr>bezirk</vt:lpstr>
      <vt:lpstr>bezirke</vt:lpstr>
      <vt:lpstr>Ansprechpartner!Druckbereich</vt:lpstr>
      <vt:lpstr>Gesamtmeldebogen!Druckbereich</vt:lpstr>
      <vt:lpstr>Ansprechpartner_Meldung!Drucktitel</vt:lpstr>
      <vt:lpstr>Einzel_Meldung!Drucktitel</vt:lpstr>
      <vt:lpstr>Mannschaft_Meldung!Drucktitel</vt:lpstr>
      <vt:lpstr>Excel_BuiltIn__FilterDatabase_7</vt:lpstr>
      <vt:lpstr>Geschlecht</vt:lpstr>
      <vt:lpstr>gliederungen</vt:lpstr>
      <vt:lpstr>Protokolle_Einzel</vt:lpstr>
      <vt:lpstr>quali</vt:lpstr>
      <vt:lpstr>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Bezirksjugend WBL</cp:lastModifiedBy>
  <cp:lastPrinted>2015-02-08T19:53:21Z</cp:lastPrinted>
  <dcterms:created xsi:type="dcterms:W3CDTF">2013-02-06T18:53:37Z</dcterms:created>
  <dcterms:modified xsi:type="dcterms:W3CDTF">2017-02-08T12:47:51Z</dcterms:modified>
</cp:coreProperties>
</file>